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80" yWindow="180" windowWidth="17865" windowHeight="11550"/>
  </bookViews>
  <sheets>
    <sheet name="ENGLISH" sheetId="2" r:id="rId1"/>
    <sheet name="工作表1" sheetId="3" r:id="rId2"/>
    <sheet name="工作表2" sheetId="4" r:id="rId3"/>
  </sheets>
  <definedNames>
    <definedName name="_xlnm._FilterDatabase" localSheetId="0" hidden="1">ENGLISH!$A$5:$D$967</definedName>
  </definedNames>
  <calcPr calcId="125725"/>
</workbook>
</file>

<file path=xl/calcChain.xml><?xml version="1.0" encoding="utf-8"?>
<calcChain xmlns="http://schemas.openxmlformats.org/spreadsheetml/2006/main">
  <c r="D603" i="2"/>
  <c r="D660"/>
  <c r="D956" l="1"/>
  <c r="D827" l="1"/>
  <c r="D787"/>
  <c r="D651"/>
  <c r="D601" l="1"/>
  <c r="D477" l="1"/>
  <c r="D691" l="1"/>
  <c r="D606"/>
  <c r="D282"/>
  <c r="D707" l="1"/>
  <c r="D570"/>
  <c r="D900" l="1"/>
  <c r="D604" l="1"/>
  <c r="D705" l="1"/>
  <c r="D734" l="1"/>
  <c r="D602" l="1"/>
  <c r="B605"/>
  <c r="D939" l="1"/>
  <c r="D897"/>
  <c r="D581"/>
  <c r="D866" l="1"/>
  <c r="D598" l="1"/>
  <c r="D535" l="1"/>
  <c r="D788" l="1"/>
  <c r="D596" l="1"/>
  <c r="D1571" l="1"/>
  <c r="D1547"/>
  <c r="D1558"/>
  <c r="D947" l="1"/>
  <c r="D948"/>
  <c r="D949"/>
  <c r="D870" l="1"/>
  <c r="D1390" l="1"/>
  <c r="D436" l="1"/>
  <c r="D591" l="1"/>
  <c r="D580"/>
  <c r="D363" l="1"/>
  <c r="D901" l="1"/>
  <c r="B904"/>
  <c r="D600" l="1"/>
  <c r="D597"/>
  <c r="D903"/>
  <c r="D646"/>
  <c r="D120" l="1"/>
  <c r="D954" l="1"/>
  <c r="D643"/>
  <c r="D546" l="1"/>
  <c r="D950" l="1"/>
  <c r="D534" l="1"/>
  <c r="D575" l="1"/>
  <c r="D694"/>
  <c r="D896" l="1"/>
  <c r="D715"/>
  <c r="D861" l="1"/>
  <c r="D746"/>
  <c r="B659"/>
  <c r="B6"/>
  <c r="D661"/>
  <c r="D311"/>
  <c r="D257"/>
  <c r="D1587" l="1"/>
  <c r="D579" l="1"/>
  <c r="D158" l="1"/>
  <c r="D370" l="1"/>
  <c r="D819" l="1"/>
  <c r="D582" l="1"/>
  <c r="D1328" l="1"/>
  <c r="D449"/>
  <c r="D1538"/>
  <c r="D1531"/>
  <c r="D1529"/>
  <c r="D1526"/>
  <c r="D1520"/>
  <c r="D1497"/>
  <c r="D1477"/>
  <c r="D1451"/>
  <c r="D1443"/>
  <c r="D1428"/>
  <c r="D1416"/>
  <c r="D1404"/>
  <c r="D1395"/>
  <c r="D1366"/>
  <c r="D1347"/>
  <c r="D1341"/>
  <c r="D1332"/>
  <c r="D1330"/>
  <c r="D1325"/>
  <c r="D1324"/>
  <c r="D1322"/>
  <c r="D1316"/>
  <c r="D1304"/>
  <c r="D708" l="1"/>
  <c r="D648"/>
  <c r="D486"/>
  <c r="D475"/>
  <c r="D463"/>
  <c r="D427"/>
  <c r="D401"/>
  <c r="D394"/>
  <c r="D347"/>
  <c r="D336"/>
  <c r="D329"/>
  <c r="D296"/>
  <c r="D202"/>
  <c r="D182"/>
  <c r="D179"/>
  <c r="D663" l="1"/>
  <c r="D757" l="1"/>
  <c r="D588"/>
  <c r="D859" l="1"/>
  <c r="D672"/>
  <c r="D287"/>
  <c r="D1546" l="1"/>
  <c r="D1548"/>
  <c r="D1549"/>
  <c r="D1550"/>
  <c r="D1551"/>
  <c r="D1552"/>
  <c r="D1553"/>
  <c r="D1554"/>
  <c r="D1555"/>
  <c r="D1556"/>
  <c r="D1557"/>
  <c r="D1559"/>
  <c r="D1560"/>
  <c r="D1561"/>
  <c r="D1562"/>
  <c r="D1563"/>
  <c r="D1564"/>
  <c r="D1565"/>
  <c r="D1566"/>
  <c r="D1567"/>
  <c r="D1568"/>
  <c r="D1569"/>
  <c r="D1570"/>
  <c r="D1572"/>
  <c r="D1573"/>
  <c r="D1574"/>
  <c r="D1575"/>
  <c r="D1576"/>
  <c r="D1577"/>
  <c r="D1578"/>
  <c r="D1579"/>
  <c r="D1580"/>
  <c r="D1581"/>
  <c r="D1582"/>
  <c r="D1583"/>
  <c r="D1584"/>
  <c r="D1585"/>
  <c r="D1586"/>
  <c r="D1588"/>
  <c r="D1589"/>
  <c r="D1590"/>
  <c r="D1591"/>
  <c r="D1592"/>
  <c r="D1545"/>
  <c r="D1294"/>
  <c r="D1295"/>
  <c r="D1296"/>
  <c r="D1297"/>
  <c r="D1298"/>
  <c r="D1299"/>
  <c r="D1300"/>
  <c r="D1301"/>
  <c r="D1302"/>
  <c r="D1303"/>
  <c r="D1305"/>
  <c r="D1306"/>
  <c r="D1307"/>
  <c r="D1308"/>
  <c r="D1309"/>
  <c r="D1310"/>
  <c r="D1311"/>
  <c r="D1312"/>
  <c r="D1313"/>
  <c r="D1314"/>
  <c r="D1315"/>
  <c r="D1317"/>
  <c r="D1318"/>
  <c r="D1319"/>
  <c r="D1320"/>
  <c r="D1321"/>
  <c r="D1323"/>
  <c r="D1326"/>
  <c r="D1327"/>
  <c r="D1329"/>
  <c r="D1331"/>
  <c r="D1333"/>
  <c r="D1334"/>
  <c r="D1335"/>
  <c r="D1336"/>
  <c r="D1337"/>
  <c r="D1338"/>
  <c r="D1339"/>
  <c r="D1340"/>
  <c r="D1342"/>
  <c r="D1343"/>
  <c r="D1344"/>
  <c r="D1345"/>
  <c r="D1346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1"/>
  <c r="D1392"/>
  <c r="D1393"/>
  <c r="D1394"/>
  <c r="D1396"/>
  <c r="D1397"/>
  <c r="D1398"/>
  <c r="D1399"/>
  <c r="D1400"/>
  <c r="D1401"/>
  <c r="D1402"/>
  <c r="D1403"/>
  <c r="D1405"/>
  <c r="D1406"/>
  <c r="D1407"/>
  <c r="D1408"/>
  <c r="D1409"/>
  <c r="D1410"/>
  <c r="D1411"/>
  <c r="D1412"/>
  <c r="D1413"/>
  <c r="D1414"/>
  <c r="D1415"/>
  <c r="D1417"/>
  <c r="D1418"/>
  <c r="D1419"/>
  <c r="D1420"/>
  <c r="D1421"/>
  <c r="D1422"/>
  <c r="D1423"/>
  <c r="D1424"/>
  <c r="D1425"/>
  <c r="D1426"/>
  <c r="D1427"/>
  <c r="D1429"/>
  <c r="D1430"/>
  <c r="D1431"/>
  <c r="D1432"/>
  <c r="D1433"/>
  <c r="D1434"/>
  <c r="D1435"/>
  <c r="D1436"/>
  <c r="D1437"/>
  <c r="D1438"/>
  <c r="D1439"/>
  <c r="D1440"/>
  <c r="D1441"/>
  <c r="D1442"/>
  <c r="D1444"/>
  <c r="D1445"/>
  <c r="D1446"/>
  <c r="D1447"/>
  <c r="D1448"/>
  <c r="D1449"/>
  <c r="D1450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1"/>
  <c r="D1522"/>
  <c r="D1523"/>
  <c r="D1524"/>
  <c r="D1525"/>
  <c r="D1527"/>
  <c r="D1528"/>
  <c r="D1530"/>
  <c r="D1532"/>
  <c r="D1533"/>
  <c r="D1534"/>
  <c r="D1535"/>
  <c r="D1536"/>
  <c r="D1537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80"/>
  <c r="D181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3"/>
  <c r="D284"/>
  <c r="D285"/>
  <c r="D286"/>
  <c r="D288"/>
  <c r="D289"/>
  <c r="D290"/>
  <c r="D291"/>
  <c r="D292"/>
  <c r="D293"/>
  <c r="D294"/>
  <c r="D295"/>
  <c r="D297"/>
  <c r="D298"/>
  <c r="D299"/>
  <c r="D300"/>
  <c r="D301"/>
  <c r="D302"/>
  <c r="D303"/>
  <c r="D304"/>
  <c r="D305"/>
  <c r="D306"/>
  <c r="D307"/>
  <c r="D308"/>
  <c r="D309"/>
  <c r="D310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30"/>
  <c r="D331"/>
  <c r="D332"/>
  <c r="D333"/>
  <c r="D334"/>
  <c r="D335"/>
  <c r="D337"/>
  <c r="D338"/>
  <c r="D339"/>
  <c r="D340"/>
  <c r="D341"/>
  <c r="D342"/>
  <c r="D343"/>
  <c r="D344"/>
  <c r="D345"/>
  <c r="D346"/>
  <c r="D348"/>
  <c r="D349"/>
  <c r="D350"/>
  <c r="D351"/>
  <c r="D352"/>
  <c r="D353"/>
  <c r="D354"/>
  <c r="D355"/>
  <c r="D356"/>
  <c r="D357"/>
  <c r="D358"/>
  <c r="D359"/>
  <c r="D360"/>
  <c r="D361"/>
  <c r="D362"/>
  <c r="D364"/>
  <c r="D365"/>
  <c r="D366"/>
  <c r="D367"/>
  <c r="D368"/>
  <c r="D369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5"/>
  <c r="D396"/>
  <c r="D397"/>
  <c r="D398"/>
  <c r="D399"/>
  <c r="D400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8"/>
  <c r="D429"/>
  <c r="D430"/>
  <c r="D431"/>
  <c r="D432"/>
  <c r="D433"/>
  <c r="D434"/>
  <c r="D435"/>
  <c r="D437"/>
  <c r="D438"/>
  <c r="D439"/>
  <c r="D440"/>
  <c r="D441"/>
  <c r="D442"/>
  <c r="D443"/>
  <c r="D444"/>
  <c r="D445"/>
  <c r="D446"/>
  <c r="D447"/>
  <c r="D448"/>
  <c r="D450"/>
  <c r="D451"/>
  <c r="D452"/>
  <c r="D453"/>
  <c r="D454"/>
  <c r="D455"/>
  <c r="D456"/>
  <c r="D457"/>
  <c r="D458"/>
  <c r="D459"/>
  <c r="D460"/>
  <c r="D461"/>
  <c r="D462"/>
  <c r="D464"/>
  <c r="D465"/>
  <c r="D466"/>
  <c r="D467"/>
  <c r="D468"/>
  <c r="D469"/>
  <c r="D470"/>
  <c r="D471"/>
  <c r="D472"/>
  <c r="D473"/>
  <c r="D474"/>
  <c r="D476"/>
  <c r="D478"/>
  <c r="D479"/>
  <c r="D480"/>
  <c r="D481"/>
  <c r="D482"/>
  <c r="D483"/>
  <c r="D484"/>
  <c r="D485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6"/>
  <c r="D537"/>
  <c r="D538"/>
  <c r="D539"/>
  <c r="D540"/>
  <c r="D541"/>
  <c r="D542"/>
  <c r="D543"/>
  <c r="D544"/>
  <c r="D545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1"/>
  <c r="D572"/>
  <c r="D573"/>
  <c r="D574"/>
  <c r="D576"/>
  <c r="D577"/>
  <c r="D578"/>
  <c r="D583"/>
  <c r="D584"/>
  <c r="D585"/>
  <c r="D586"/>
  <c r="D587"/>
  <c r="D589"/>
  <c r="D590"/>
  <c r="D592"/>
  <c r="D593"/>
  <c r="D594"/>
  <c r="D595"/>
  <c r="D599"/>
  <c r="D605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4"/>
  <c r="D645"/>
  <c r="D647"/>
  <c r="D649"/>
  <c r="D650"/>
  <c r="D652"/>
  <c r="D653"/>
  <c r="D654"/>
  <c r="D655"/>
  <c r="D656"/>
  <c r="D657"/>
  <c r="D658"/>
  <c r="D659"/>
  <c r="D662"/>
  <c r="D664"/>
  <c r="D665"/>
  <c r="D666"/>
  <c r="D667"/>
  <c r="D668"/>
  <c r="D669"/>
  <c r="D670"/>
  <c r="D671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2"/>
  <c r="D693"/>
  <c r="D695"/>
  <c r="D696"/>
  <c r="D697"/>
  <c r="D698"/>
  <c r="D699"/>
  <c r="D700"/>
  <c r="D701"/>
  <c r="D702"/>
  <c r="D703"/>
  <c r="D704"/>
  <c r="D706"/>
  <c r="D709"/>
  <c r="D710"/>
  <c r="D711"/>
  <c r="D712"/>
  <c r="D713"/>
  <c r="D714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5"/>
  <c r="D736"/>
  <c r="D737"/>
  <c r="D738"/>
  <c r="D739"/>
  <c r="D740"/>
  <c r="D741"/>
  <c r="D742"/>
  <c r="D743"/>
  <c r="D744"/>
  <c r="D745"/>
  <c r="D747"/>
  <c r="D748"/>
  <c r="D749"/>
  <c r="D750"/>
  <c r="D751"/>
  <c r="D752"/>
  <c r="D753"/>
  <c r="D754"/>
  <c r="D755"/>
  <c r="D756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20"/>
  <c r="D821"/>
  <c r="D822"/>
  <c r="D823"/>
  <c r="D824"/>
  <c r="D825"/>
  <c r="D826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60"/>
  <c r="D862"/>
  <c r="D863"/>
  <c r="D864"/>
  <c r="D865"/>
  <c r="D867"/>
  <c r="D868"/>
  <c r="D869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8"/>
  <c r="D899"/>
  <c r="D902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40"/>
  <c r="D941"/>
  <c r="D942"/>
  <c r="D943"/>
  <c r="D944"/>
  <c r="D945"/>
  <c r="D946"/>
  <c r="D951"/>
  <c r="D952"/>
  <c r="D953"/>
  <c r="D955"/>
  <c r="D957"/>
  <c r="D958"/>
  <c r="D959"/>
  <c r="D960"/>
  <c r="D961"/>
  <c r="D962"/>
  <c r="D963"/>
  <c r="D964"/>
  <c r="D965"/>
  <c r="D966"/>
  <c r="D967"/>
  <c r="D1293" l="1"/>
  <c r="D974"/>
  <c r="B928"/>
  <c r="B771"/>
  <c r="B542"/>
  <c r="B808"/>
  <c r="B123"/>
  <c r="B608"/>
  <c r="B374"/>
  <c r="B226"/>
  <c r="B851"/>
  <c r="B616"/>
  <c r="B539"/>
  <c r="B965"/>
  <c r="B887"/>
  <c r="B858"/>
  <c r="B516"/>
  <c r="B761"/>
  <c r="B929"/>
  <c r="B767"/>
  <c r="B509"/>
  <c r="B873"/>
  <c r="B696"/>
  <c r="B720"/>
  <c r="B656"/>
  <c r="B909"/>
  <c r="B840"/>
  <c r="B525"/>
  <c r="B149"/>
  <c r="B917"/>
  <c r="B221"/>
  <c r="B932"/>
  <c r="B462"/>
  <c r="B589"/>
  <c r="B964"/>
  <c r="B960"/>
  <c r="B806"/>
  <c r="B803"/>
  <c r="B777"/>
  <c r="B952"/>
  <c r="B263"/>
  <c r="B42"/>
  <c r="B465"/>
  <c r="B434"/>
  <c r="B645"/>
  <c r="B199"/>
  <c r="B594"/>
  <c r="B111"/>
  <c r="B590"/>
  <c r="B371"/>
  <c r="B938"/>
  <c r="B471"/>
  <c r="B905"/>
  <c r="B480"/>
  <c r="B619"/>
  <c r="B455"/>
  <c r="B704"/>
  <c r="B258"/>
  <c r="B914"/>
  <c r="B121"/>
  <c r="B751"/>
  <c r="B907"/>
  <c r="B627"/>
  <c r="B473"/>
  <c r="B918"/>
  <c r="B559"/>
  <c r="B286"/>
  <c r="B731"/>
  <c r="B505"/>
  <c r="B910"/>
  <c r="B502"/>
  <c r="B857"/>
  <c r="B848"/>
  <c r="B612"/>
  <c r="B571"/>
  <c r="B701"/>
  <c r="B908"/>
  <c r="B723"/>
  <c r="B556"/>
  <c r="B489"/>
  <c r="B880"/>
  <c r="B474"/>
  <c r="B920"/>
  <c r="B688"/>
  <c r="B687"/>
  <c r="D6"/>
</calcChain>
</file>

<file path=xl/sharedStrings.xml><?xml version="1.0" encoding="utf-8"?>
<sst xmlns="http://schemas.openxmlformats.org/spreadsheetml/2006/main" count="3922" uniqueCount="3732">
  <si>
    <t>VALUE CHINA ETF</t>
  </si>
  <si>
    <t>THE UNITED LABORATORIES INTERNATIONAL HOLDINGS LTD.</t>
  </si>
  <si>
    <t>GUOTAI JUNAN INTERNATIONAL HOLDINGS LIMITED</t>
  </si>
  <si>
    <t>CHINA ITS (HOLDINGS) CO., LTD.</t>
  </si>
  <si>
    <t>CHINA LIANSU GROUP HOLDINGS LIMITED</t>
  </si>
  <si>
    <t>YOUYUAN INTERNATIONAL HOLDINGS LIMITED</t>
  </si>
  <si>
    <t>CHINA SANJIANG FINE CHEMICALS COMPANY LIMITED</t>
  </si>
  <si>
    <t>WALKER GROUP HOLDINGS LTD.</t>
  </si>
  <si>
    <t>ISHARES CSI 300 A-SHARE INDEX ETF</t>
  </si>
  <si>
    <t>W.I.S.E. - SSE 50 CHINA TRACKER</t>
  </si>
  <si>
    <t>NANJING SINOLIFE UNITED COMPANY LIMITED</t>
  </si>
  <si>
    <t>HONWORLD GROUP LIMITED</t>
  </si>
  <si>
    <t>HK ELECTRIC INVESTMENTS</t>
  </si>
  <si>
    <t>HARBIN BANK CO., LTD.</t>
  </si>
  <si>
    <t xml:space="preserve">CLP HOLDINGS LIMITED </t>
  </si>
  <si>
    <t xml:space="preserve">THE HONG KONG AND CHINA GAS COMPANY LIMITED </t>
  </si>
  <si>
    <t>HSBC HOLDINGS PLC</t>
  </si>
  <si>
    <t xml:space="preserve">POWER ASSETS HOLDINGS LTD. </t>
  </si>
  <si>
    <t>PCCW LIMITED</t>
  </si>
  <si>
    <t>HANG LUNG GROUP LIMITED</t>
  </si>
  <si>
    <t xml:space="preserve">HANG SENG BANK LIMITED </t>
  </si>
  <si>
    <t>HENDERSON LAND DEVELOPMENT COMPANY LIMITED</t>
  </si>
  <si>
    <t xml:space="preserve">HYSAN DEVELOPMENT COMPANY LIMITED </t>
  </si>
  <si>
    <t>SUN HUNG KAI PROPERTIES LIMITED</t>
  </si>
  <si>
    <t xml:space="preserve">NEW WORLD DEVELOPMENT COMPANY LIMITED </t>
  </si>
  <si>
    <t>ORIENTAL PRESS GROUP LIMITED</t>
  </si>
  <si>
    <t xml:space="preserve">SWIRE PACIFIC LIMITED A </t>
  </si>
  <si>
    <t xml:space="preserve">WHEELOCK AND COMPANY LIMITED </t>
  </si>
  <si>
    <t xml:space="preserve">THE BANK OF EAST ASIA LIMITED </t>
  </si>
  <si>
    <t>CHEVALIER INTERNATIONAL HOLDINGS LIMITED</t>
  </si>
  <si>
    <t xml:space="preserve">CHINA MOTOR BUS COMPANY LIMITED </t>
  </si>
  <si>
    <t>GALAXY ENTERTAINMENT GROUP LIMITED</t>
  </si>
  <si>
    <t>TIAN AN CHINA INVESTMENTS COMPANY LIMITED</t>
  </si>
  <si>
    <t xml:space="preserve">CHINA AEROSPACE INTERNATIONAL HOLDINGS LIMITED </t>
  </si>
  <si>
    <t>THE CROSS-HARBOUR (HOLDINGS) LIMITED</t>
  </si>
  <si>
    <t>KOWLOON DEVELOPMENT COMPANY LIMITED</t>
  </si>
  <si>
    <t xml:space="preserve">FAR EAST CONSORTIUM INTERNATIONAL LIMITED </t>
  </si>
  <si>
    <t>FIRST TRACTOR COMPANY LIMITED</t>
  </si>
  <si>
    <t>GREAT EAGLE HOLDINGS LIMITED</t>
  </si>
  <si>
    <t>HONG KONG AIRCRAFT ENGINEERING COMPANY LIMITED</t>
  </si>
  <si>
    <t xml:space="preserve">THE HONG KONG AND SHANGHAI HOTELS LIMITED </t>
  </si>
  <si>
    <t xml:space="preserve">HONG KONG FERRY (HOLDINGS) COMPANY LIMITED </t>
  </si>
  <si>
    <t xml:space="preserve">FAIRWOOD HOLDINGS LIMITED </t>
  </si>
  <si>
    <t xml:space="preserve">GUOCO GROUP LIMITED </t>
  </si>
  <si>
    <t xml:space="preserve">HOPEWELL HOLDINGS LIMITED </t>
  </si>
  <si>
    <t>ALLIED PROPERTIES (H.K.) LIMITED</t>
  </si>
  <si>
    <t>CHEN HSONG HOLDINGS LIMITED</t>
  </si>
  <si>
    <t xml:space="preserve">TRANSPORT INTERNATIONAL HOLDINGS LIMITED </t>
  </si>
  <si>
    <t xml:space="preserve">MTR CORPORATION LIMITED </t>
  </si>
  <si>
    <t xml:space="preserve">SHANGRI-LA ASIA LIMITED </t>
  </si>
  <si>
    <t>MIRAMAR HOTEL &amp; INVESTMENT COMPANY LIMITED</t>
  </si>
  <si>
    <t>REGAL HOTELS INTERNATIONAL HOLDINGS LIMITED</t>
  </si>
  <si>
    <t>CHINA OVERSEAS GRAND OCEANS GROUP LIMITED</t>
  </si>
  <si>
    <t>VODONE LIMITED</t>
  </si>
  <si>
    <t>SINO LAND COMPANY LIMITED</t>
  </si>
  <si>
    <t xml:space="preserve">STELUX HOLDINGS INTERNATIONAL LIMITED </t>
  </si>
  <si>
    <t>SUN HUNG KAI &amp; COMPANY LIMITED</t>
  </si>
  <si>
    <t>SWIRE PACIFIC LIMITED B</t>
  </si>
  <si>
    <t xml:space="preserve">TAI CHEUNG HOLDINGS LIMITED </t>
  </si>
  <si>
    <t>CHAMPION TECHNOLOGY HOLDINGS LIMITED</t>
  </si>
  <si>
    <t>HENDERSON INVESTMENT LIMITED</t>
  </si>
  <si>
    <t>CLEAR MEDIA LIMITED</t>
  </si>
  <si>
    <t xml:space="preserve">HANG LUNG PROPERTIES LIMITED </t>
  </si>
  <si>
    <t>SUMMIT ASCENT HOLDINGS LIMITED</t>
  </si>
  <si>
    <t>SHOUGANG CONCORD CENTURY HOLDINGS LIMITED</t>
  </si>
  <si>
    <t>LANDSEA GREEN PROPERTIES CO., LTD.</t>
  </si>
  <si>
    <t>SICHUAN EXPRESSWAY COMPANY LIMITED</t>
  </si>
  <si>
    <t>CINDA INTERNATIONAL HOLDINGS LIMITED</t>
  </si>
  <si>
    <t xml:space="preserve">DICKSON CONCEPTS (INTERNATIONAL) LIMITED </t>
  </si>
  <si>
    <t>CHOW SANG SANG HOLDINGS INTERNATIONAL LIMITED</t>
  </si>
  <si>
    <t xml:space="preserve">POLY PROPERTY GROUP CO., LTD. </t>
  </si>
  <si>
    <t>CROCODILE GARMENTS LIMITED</t>
  </si>
  <si>
    <t>YUEXIU PROPERTY COMPANY LIMITED</t>
  </si>
  <si>
    <t xml:space="preserve">CHINESE ESTATES HOLDINGS LIMITED </t>
  </si>
  <si>
    <t>ASIA STANDARD INTERNATIONAL GROUP LIMITED</t>
  </si>
  <si>
    <t>MOISELLE INTERNATIONAL HOLDINGS LIMITED</t>
  </si>
  <si>
    <t xml:space="preserve">CHEUK NANG (HOLDINGS) LIMITED </t>
  </si>
  <si>
    <t>CHINA MERCHANTS CHINA DIRECT INVESTMENTS LIMITED</t>
  </si>
  <si>
    <t>KUNLUN ENERGY COMPANY COMPANY LIMITED</t>
  </si>
  <si>
    <t xml:space="preserve">JINHUI HOLDINGS COMPANY LIMITED </t>
  </si>
  <si>
    <t xml:space="preserve">CCT FORTIS HOLDINGS LTD. </t>
  </si>
  <si>
    <t>FIRST PACIFIC COMPANY LIMITED</t>
  </si>
  <si>
    <t>CHINA MERCHANTS HOLDINGS (INT'L) COMPANY LIMITED</t>
  </si>
  <si>
    <t xml:space="preserve">KINGBOARD CHEMICAL HOLDINGS LIMITED </t>
  </si>
  <si>
    <t>WANT WANT CHINA HOLDINGS LIMITED</t>
  </si>
  <si>
    <t xml:space="preserve">SHENZHEN INTERNATIONAL HOLDINGS LIMITED </t>
  </si>
  <si>
    <t>BEIJING DEVELOPMENT (HONG KONG) LIMITED</t>
  </si>
  <si>
    <t>LIPPO CHINA RESOURCES LIMITED</t>
  </si>
  <si>
    <t>NATURAL BEAUTY BIO-TECHNOLOGY LIMITED</t>
  </si>
  <si>
    <t>HON KWOK LAND INVESTMENT COMPANY LIMITED</t>
  </si>
  <si>
    <t xml:space="preserve">AVIC INTERNATIONAL HOLDINGS LTD. - H SHARES </t>
  </si>
  <si>
    <t>EMPEROR INTERNATIONAL HOLDINGS LIMITED</t>
  </si>
  <si>
    <t>CHINA EVERBRIGHT LIMITED</t>
  </si>
  <si>
    <t xml:space="preserve">TSINGTAO BREWERY COMPANY LIMITED </t>
  </si>
  <si>
    <t>SILVER GRANT INTERNATIONAL INDUSTRIES LIMITED</t>
  </si>
  <si>
    <t>K. WAH INTERNATIONAL HOLDINGS LIMITED</t>
  </si>
  <si>
    <t>GEELY AUTOMOBILE HOLDINGS LIMITED</t>
  </si>
  <si>
    <t xml:space="preserve">JIANGSU EXPRESSWAY CO. LTD </t>
  </si>
  <si>
    <t>SA SA INTERNATIONAL HOLDINGS LIMITED</t>
  </si>
  <si>
    <t xml:space="preserve">HKC (HOLDINGS) LIMITED </t>
  </si>
  <si>
    <t>LAI SUN GARMENT (INTERNATIONAL) LTD</t>
  </si>
  <si>
    <t>LIU CHONG HING INVESTMENT LIMITED</t>
  </si>
  <si>
    <t>HONGHUA GROUP LIMITED</t>
  </si>
  <si>
    <t>MELCO INTERNATIONAL DEVELOPMENT LIMITED</t>
  </si>
  <si>
    <t xml:space="preserve">POLYTEC ASSET HOLDINGS LIMITED </t>
  </si>
  <si>
    <t xml:space="preserve">DAPHNE INTERNATIONAL HOLDINGS LIMITED </t>
  </si>
  <si>
    <t xml:space="preserve">HUTCHISION TELECOMMUNICATIONS HONG KONG HOLDINGS LIMITED </t>
  </si>
  <si>
    <t>SHENYIN WANGUO (H.K.) LIMITED</t>
  </si>
  <si>
    <t>UNI-PRESIDENT CHINA HOLDINGS LTD</t>
  </si>
  <si>
    <t>MIN XIN HOLDINGS LIMITED</t>
  </si>
  <si>
    <t>LIPPO LIMITED</t>
  </si>
  <si>
    <t>FIRST SHANGHAI INVESTMENTS LIMITED</t>
  </si>
  <si>
    <t>SHUN TAK HOLDINGS LIMITED</t>
  </si>
  <si>
    <t>THE SINCERE COMPANY LIMITED</t>
  </si>
  <si>
    <t xml:space="preserve">CHINA EVERBRIGHT INTERNATIONAL LIMITED </t>
  </si>
  <si>
    <t xml:space="preserve">CITIC PACIFIC LIMITED </t>
  </si>
  <si>
    <t xml:space="preserve">KINGDEE INTERNATIONAL SOFTWARE GROUP COMPANY LIMITED </t>
  </si>
  <si>
    <t>GUANGDONG INVESTMENT LIMITED</t>
  </si>
  <si>
    <t xml:space="preserve">SHUI ON LAND LIMITED </t>
  </si>
  <si>
    <t xml:space="preserve">KING FOOK HOLDINGS LIMITED </t>
  </si>
  <si>
    <t xml:space="preserve">WING ON COMPANY INTERNATIONAL LIMITED </t>
  </si>
  <si>
    <t>CATHAY PACIFIC AIRWAYS LIMITED</t>
  </si>
  <si>
    <t>EMPEROR ENTERTAINMENT HOTEL LIMITED</t>
  </si>
  <si>
    <t xml:space="preserve">SINOFERT HOLDINGS LIMITED </t>
  </si>
  <si>
    <t xml:space="preserve">VTECH HOLDINGS LIMITED </t>
  </si>
  <si>
    <t xml:space="preserve">CHINA TRAVEL INTERNATIONAL INVESTMENT HONG KONG LIMITED </t>
  </si>
  <si>
    <t xml:space="preserve">SMARTONE TELECOMMUNICATIONS HOLDINGS LIMITED </t>
  </si>
  <si>
    <t>ORIENT OVERSEAS (INTERNATIONAL) LIMITED</t>
  </si>
  <si>
    <t xml:space="preserve">GUANGZHOU SHIPYARD INTERNATIONAL CO. LTD. - H SHARES </t>
  </si>
  <si>
    <t>TEXWINCA HOLDINGS LIMITED</t>
  </si>
  <si>
    <t>TINGYI (CAYMAN ISLANDS) HOLDING CORPORATION</t>
  </si>
  <si>
    <t xml:space="preserve">MAANSHAN IRON &amp; STEEL COMPANY LIMITED </t>
  </si>
  <si>
    <t>ALCO HOLDINGS LIMITED</t>
  </si>
  <si>
    <t xml:space="preserve">ESPRIT HOLDINGS LIMITED </t>
  </si>
  <si>
    <t xml:space="preserve">TOP FORM INTERNATIONAL LIMITED </t>
  </si>
  <si>
    <t xml:space="preserve">SINOPEC SHANGHAI PETROCHEMICAL COMPANY LIMITED </t>
  </si>
  <si>
    <t>CAFE DE CORAL HOLDINGS LIMITED</t>
  </si>
  <si>
    <t xml:space="preserve">NEWOCEAN ENERGY HOLDINGS LIMITED </t>
  </si>
  <si>
    <t>VITASOY INTERNATIONAL HOLDINGS LIMITED</t>
  </si>
  <si>
    <t xml:space="preserve">ANGANG STEEL COMPANY LIMITED </t>
  </si>
  <si>
    <t xml:space="preserve">CENTURY CITY INTERNATIONAL HOLDINGS LIMITED </t>
  </si>
  <si>
    <t xml:space="preserve">JIANGXI COPPER COMPANY LIMITED </t>
  </si>
  <si>
    <t>CHINA HAISHENG JUICE HOLDINGS CO., LTD</t>
  </si>
  <si>
    <t xml:space="preserve">SHANGHAI INDUSTRIAL HOLDINGS LIMITED </t>
  </si>
  <si>
    <t>LUKS GROUP (VIETNAM HOLDINGS) CO LTD</t>
  </si>
  <si>
    <t xml:space="preserve">CHUANG'S CONSORTIUM INTERNATIONAL LIMITED </t>
  </si>
  <si>
    <t>SINOTRANS SHIPPING LIMITED</t>
  </si>
  <si>
    <t xml:space="preserve">WING TAI PROPERTIES LIMITED </t>
  </si>
  <si>
    <t xml:space="preserve">BEIJING ENTERPRISES WATER GROUP LIMITED </t>
  </si>
  <si>
    <t xml:space="preserve">CHINA GAS HOLDINGS LIMITED </t>
  </si>
  <si>
    <t xml:space="preserve">CHINA PETROLEUM &amp; CHEMICAL CORPORATION </t>
  </si>
  <si>
    <t>HONG KONG EXCHANGES AND CLEARING LIMITED</t>
  </si>
  <si>
    <t xml:space="preserve">CHINA TONTINE WINES GROUP LIMITED </t>
  </si>
  <si>
    <t xml:space="preserve">CHINA RAILWAY GROUP LTD. - H SHARES </t>
  </si>
  <si>
    <t xml:space="preserve">BEIJING ENTERPRISES HOLDINGS LIMITED </t>
  </si>
  <si>
    <t>GLORIOUS SUN ENTERPRISES LIMITED</t>
  </si>
  <si>
    <t xml:space="preserve">ORIENTAL WATCH HOLDINGS LIMITED </t>
  </si>
  <si>
    <t xml:space="preserve">GZI REAL ESTATE INVESTMENT TRUST </t>
  </si>
  <si>
    <t>YIP’S CHEMICAL HOLDINGS LTD</t>
  </si>
  <si>
    <t>SOHO CHINA LIMITED</t>
  </si>
  <si>
    <t xml:space="preserve">FOUNTAIN SET (HOLDINGS) LIMITED </t>
  </si>
  <si>
    <t>HONG KONG ECONOMIC TIMES HOLDINGS LIMITED</t>
  </si>
  <si>
    <t>MITCH GROUP LIMITED</t>
  </si>
  <si>
    <t>PACIFIC CENTURY PREMIUM DEVELOPMENTS LTD</t>
  </si>
  <si>
    <t>BOYAA INTERACTIVE INTERNATIONAL LIMITED</t>
  </si>
  <si>
    <t xml:space="preserve">SUNLIGHT REAL ESTATE INVESTMENT TRUST </t>
  </si>
  <si>
    <t xml:space="preserve">DAH SING FINANCIAL GROUP </t>
  </si>
  <si>
    <t xml:space="preserve">CHIGO HOLDING LIMITED </t>
  </si>
  <si>
    <t xml:space="preserve">HKR INTERNATIONAL LIMITED </t>
  </si>
  <si>
    <t xml:space="preserve">BAUHAUS INTERNATIONAL (HOLDINGS) LIMITED </t>
  </si>
  <si>
    <t>FORGAME HOLDINGS LIMITED</t>
  </si>
  <si>
    <t>SUCCESS UNIVERSE GROUP LIMITED</t>
  </si>
  <si>
    <t>LAI SUN DEVELOPMENT COMPANY LIMITED</t>
  </si>
  <si>
    <t xml:space="preserve">DONGFENG MOTOR GROUP CO. LTD. - H SHARES </t>
  </si>
  <si>
    <t xml:space="preserve">GOME ELECTRICAL APPLIANCES HOLDINGS LIMITED </t>
  </si>
  <si>
    <t>LI &amp; FUNG LIMITED</t>
  </si>
  <si>
    <t>CSI PROPERTIES LTD.</t>
  </si>
  <si>
    <t xml:space="preserve">PYI CORPORATION LIMITED </t>
  </si>
  <si>
    <t>LANSEN PHARMACEUTICAL HOLDINGS LIMITED</t>
  </si>
  <si>
    <t xml:space="preserve">XINGYE COPPER INTERNATIONAL GROUP LIMITED </t>
  </si>
  <si>
    <t xml:space="preserve">CHINA FOODS LIMITED </t>
  </si>
  <si>
    <t>TELEVISION BROADCASTS LIMITED</t>
  </si>
  <si>
    <t xml:space="preserve">COSCO INTERNATIONAL HOLDINGS LIMITED </t>
  </si>
  <si>
    <t xml:space="preserve">TUNGTEX (HOLDINGS) COMPANY LIMITED </t>
  </si>
  <si>
    <t>ASM PACIFIC TECHNOLOGY LIMITED</t>
  </si>
  <si>
    <t>GUANGSHEN RAILWAY COMPANY LIMITED</t>
  </si>
  <si>
    <t>GOLDLION HOLDINGS LIMITED</t>
  </si>
  <si>
    <t xml:space="preserve">GEMDALE PROPERTIES AND INVESTMENT CORPORATION LTD. </t>
  </si>
  <si>
    <t xml:space="preserve">TRADELINK ELECTRONIC COMMERCE LIMITED </t>
  </si>
  <si>
    <t>AJISEN (CHINA) HOLDINGS LIMITED</t>
  </si>
  <si>
    <t xml:space="preserve">VICTORY CITY INTERNATIONAL HOLDINGS LIMITED </t>
  </si>
  <si>
    <t>SPEEDY GLOBAL HOLDINGS LTD.</t>
  </si>
  <si>
    <t>PACIFIC ONLINE LTD</t>
  </si>
  <si>
    <t xml:space="preserve">FUFENG GROUP LIMITED </t>
  </si>
  <si>
    <t>SHENZHEN EXPRESSWAY COMPANY LIMITED</t>
  </si>
  <si>
    <t>YUE YUEN INDUSTRIAL (HOLDINGS) LIMITED</t>
  </si>
  <si>
    <t>CHINA COMMUNICATIONS SERVICES CORPORATION LIMITED</t>
  </si>
  <si>
    <t>NANJING PANDA ELECTRONICS COMPANY LIMITED</t>
  </si>
  <si>
    <t xml:space="preserve">CHU KONG SHIPPING ENTERPRISES (GROUP) CO., LTD. </t>
  </si>
  <si>
    <t xml:space="preserve">ZHENGZHOU COAL MINING MACHINERY GROUP CO. LTD. - H SHARES </t>
  </si>
  <si>
    <t xml:space="preserve">CHINA AUTOMATION GROUP LIMITED </t>
  </si>
  <si>
    <t>CHINA TRADITIONAL CHINESE MEDICINE CO. LTD.</t>
  </si>
  <si>
    <t>ESUN HOLDINGS LIMITED</t>
  </si>
  <si>
    <t>ZHEJIANG EXPRESSWAY COMPANY LIMITED</t>
  </si>
  <si>
    <t xml:space="preserve">BEIJING JINGNENG CLEAN ENERGY CO., LTD. - H SHARES </t>
  </si>
  <si>
    <t>CHINA CONCH VENTURE HOLDINGS LIMITED</t>
  </si>
  <si>
    <t xml:space="preserve">BEIJING NORTH STAR COMPANY LIMITED </t>
  </si>
  <si>
    <t>LUK FOOK HOLDINGS (INTERNATIONAL) LIMITED</t>
  </si>
  <si>
    <t>BOSSINI INTERNATIONAL HOLDINGS LIMITED</t>
  </si>
  <si>
    <t xml:space="preserve">SINOTRANS LIMITED </t>
  </si>
  <si>
    <t>CHINA OIL AND GAS GROUP LIMITED</t>
  </si>
  <si>
    <t>SHENZHEN INVESTMENT LIMITED</t>
  </si>
  <si>
    <t xml:space="preserve">CHINA AGRI-INDUSTRIES HOLDINGS LIMITED </t>
  </si>
  <si>
    <t xml:space="preserve">PALIBURG HOLDINGS LIMITED </t>
  </si>
  <si>
    <t xml:space="preserve">SINOMEDIA HOLDING LIMITED </t>
  </si>
  <si>
    <t>PUBLIC FINANCIAL HOLDINGS LIMITED</t>
  </si>
  <si>
    <t xml:space="preserve">SANY HEAVY EQUIPMENT INTERNATION HOLDINGS COMPANY LTD </t>
  </si>
  <si>
    <t>PLAYMATES HOLDINGS LIMITED</t>
  </si>
  <si>
    <t>KERRY LOGISTICS NETWORK LIMITED</t>
  </si>
  <si>
    <t xml:space="preserve">SHOUGANG FUSHAN RESOURCES GROUP LTD. </t>
  </si>
  <si>
    <t xml:space="preserve">BONJOUR HOLDINGS LIMITED </t>
  </si>
  <si>
    <t>THE HONGKONG CHINESE LIMITED</t>
  </si>
  <si>
    <t xml:space="preserve">FOSUN INTERNATIONAL LIMITED </t>
  </si>
  <si>
    <t xml:space="preserve">CHINA HIGH SPEED TRANSMISSION EQUIPMENT GROUP CO., LTD </t>
  </si>
  <si>
    <t xml:space="preserve">NWS HOLDINGS LIMITED </t>
  </si>
  <si>
    <t xml:space="preserve">ASIA FINANCIAL HOLDINGS LIMITED </t>
  </si>
  <si>
    <t>HAITONG INTERATIONAL SECURITIES GROUP LTD.</t>
  </si>
  <si>
    <t xml:space="preserve">TECHTRONIC INDUSTRIES COMPANY LIMITED </t>
  </si>
  <si>
    <t xml:space="preserve">CHINA EASTERN AIRLINES CORPORATION </t>
  </si>
  <si>
    <t xml:space="preserve">GOLDEN RESOURCES DEVELOPMENT INTERNATIONAL LIMITED </t>
  </si>
  <si>
    <t xml:space="preserve">KERRY PROPERTIES LIMITED </t>
  </si>
  <si>
    <t>CHINA OVERSEAS LAND &amp; INVESTMENT LTD.</t>
  </si>
  <si>
    <t xml:space="preserve">BEIJING CAPITAL INTERNATIONAL AIRPORT COMPANY LIMITED </t>
  </si>
  <si>
    <t xml:space="preserve">TRAVELSKY TECHNOLOGY LTD. - H SHARES </t>
  </si>
  <si>
    <t xml:space="preserve">TENCENT HOLDINGS LIMITED </t>
  </si>
  <si>
    <t>GIORDANO INTERNATIONAL LIMITED</t>
  </si>
  <si>
    <t xml:space="preserve">VARITRONIX INTERNATIONAL LIMITED </t>
  </si>
  <si>
    <t xml:space="preserve">COMTEC SOLAR SYSTEMS GROUP LIMITED </t>
  </si>
  <si>
    <t xml:space="preserve">SINGAMAS CONTAINER HOLDINGS LIMITED </t>
  </si>
  <si>
    <t xml:space="preserve">CHINA TELECOM CORPORATION LIMITED </t>
  </si>
  <si>
    <t xml:space="preserve">TRULY INTERNATIONAL HOLDINGS LIMITED </t>
  </si>
  <si>
    <t>HOPEFLUENT GROUP HOLDINGS LIMITED</t>
  </si>
  <si>
    <t>HOPEWELL HIGHWAY INFRASTRUCTURE LIMITED</t>
  </si>
  <si>
    <t>ASIA CEMENT (CHINA) HOLDINGS CORPORATION</t>
  </si>
  <si>
    <t>LEE &amp; MAN CHEMICAL CO. LTD.</t>
  </si>
  <si>
    <t xml:space="preserve">CHINA SINGYES SOLAR TECHNOLOIES HOLDINGS LIMITED </t>
  </si>
  <si>
    <t>SKYWORTH DIGITAL HOLDINGS LIMITED</t>
  </si>
  <si>
    <t>PICO FAR EAST HOLDINGS LIMITED</t>
  </si>
  <si>
    <t xml:space="preserve">AIR CHINA LIMITED </t>
  </si>
  <si>
    <t xml:space="preserve">HOPSON DEVELOPMENT HOLDINGS LIMITED </t>
  </si>
  <si>
    <t xml:space="preserve">CHINA TIANYI HOLDINGS LTD. </t>
  </si>
  <si>
    <t>CHINA UNICOM (HONG KONG) LIMITED</t>
  </si>
  <si>
    <t xml:space="preserve">ZTE CORPORATION </t>
  </si>
  <si>
    <t xml:space="preserve">CHINA RARE EARTH HOLDINGS LIMITED </t>
  </si>
  <si>
    <t>CK LIFE SCIENCES INT'L (HOLDINGS) INC</t>
  </si>
  <si>
    <t>NETDRAGON WEBSOFT INC</t>
  </si>
  <si>
    <t>FORTUNE REAL ESTATE INVESTMENT TRUST</t>
  </si>
  <si>
    <t>GLENCORE XSTRATA PLC</t>
  </si>
  <si>
    <t xml:space="preserve">VALUE PARTNERS GROUP LIMITED </t>
  </si>
  <si>
    <t xml:space="preserve">PROSPERITY REAL ESTATE INVESTMENT TRUST </t>
  </si>
  <si>
    <t xml:space="preserve">XINHUA WINSHARE PUBLISHING AND MEDIA CO., LTD. - H SHARES </t>
  </si>
  <si>
    <t xml:space="preserve">SHIMAO PROPERTY HOLDINGS LIMITED </t>
  </si>
  <si>
    <t xml:space="preserve">HUADIAN FUXIN ENERGY CORPORATION LTD. - H SHARES </t>
  </si>
  <si>
    <t xml:space="preserve">FRANSHION PROPERTIES (CHINA) LIMITED </t>
  </si>
  <si>
    <t>HSBC CHINA DRAGON FUND</t>
  </si>
  <si>
    <t>KA SHUI INTERNATIONAL HOLDINGS LTD.</t>
  </si>
  <si>
    <t>THE LINK REAL ESTATE INVESTMENT TRUST</t>
  </si>
  <si>
    <t>NEW WORLD DEPARTMENT STORE CHINA LIMITED</t>
  </si>
  <si>
    <t>TIANGONG INTERNATIONAL COMPANY LIMITED</t>
  </si>
  <si>
    <t xml:space="preserve">SHENGUAN HOLDINGS (GROUP) LIMITED </t>
  </si>
  <si>
    <t xml:space="preserve">CHINA RESOURCES POWER HOLDINGS COMPANY LIMITED </t>
  </si>
  <si>
    <t xml:space="preserve">CARPENTER TAN HOLDINGS LIMITED </t>
  </si>
  <si>
    <t>EVA PRECISION INDUSTRIAL HOLDINGS LIMITED</t>
  </si>
  <si>
    <t>LEOCH INTERNTIONAL TECHNOLOGY LIMITED</t>
  </si>
  <si>
    <t>GLORIOUS PROPERTY HOLDINGS LIMITED</t>
  </si>
  <si>
    <t>MAOYE INTERNATIONAL HOLDINGS LIMITED</t>
  </si>
  <si>
    <t xml:space="preserve">MICROPORT SCIENTIFIC CORPORATION </t>
  </si>
  <si>
    <t xml:space="preserve">PETROCHINA COMPANY LIMITED </t>
  </si>
  <si>
    <t>DIGITAL CHINA HOLDINGS LIMITED</t>
  </si>
  <si>
    <t xml:space="preserve">CHINA MEDICAL SYSTEM HOLDINGS LIMITED </t>
  </si>
  <si>
    <t xml:space="preserve">XINYI GLASS HOLDINGS LIMITED </t>
  </si>
  <si>
    <t xml:space="preserve">GUANGZHOU BAIYUNSHAN PHARMACEUTICAL HOLDINGS CO. LTD.- H SHS </t>
  </si>
  <si>
    <t xml:space="preserve">O-NET COMMUNICATIONS (GROUP) LIMITED </t>
  </si>
  <si>
    <t xml:space="preserve">SOUNDWILL HOLDINGS LIMITED </t>
  </si>
  <si>
    <t>SJM HOLDINGS LIMITED</t>
  </si>
  <si>
    <t>ZHONGSHENG GROUP HOLDINGS LIMITED</t>
  </si>
  <si>
    <t>TIANJIN DEVELOPMENT HOLDINGS LIMITED</t>
  </si>
  <si>
    <t xml:space="preserve">CNOOC LIMITED </t>
  </si>
  <si>
    <t>CIFI HOLDINGS (GROUP) CO. LTD.</t>
  </si>
  <si>
    <t>SILVER BASE GROUP HOLDINGS LIMITED</t>
  </si>
  <si>
    <t>EMPEROR WATCH &amp; JEWELLERY LIMITED</t>
  </si>
  <si>
    <t>ROADSHOW HOLDINGS LIMITED</t>
  </si>
  <si>
    <t xml:space="preserve">TRINITY LIMITED </t>
  </si>
  <si>
    <t xml:space="preserve">CHINA VANADIUM TITANO-MAGNETITE MINING COMPANY LIMITED </t>
  </si>
  <si>
    <t xml:space="preserve">HUANENG POWER INTERNATIONAL INC </t>
  </si>
  <si>
    <t xml:space="preserve">TPV TECHNOLOGY LIMITED </t>
  </si>
  <si>
    <t xml:space="preserve">CPMC HOLDINGS LIMITED </t>
  </si>
  <si>
    <t xml:space="preserve">ANHUI CONCH CEMENT COMPANY LIMITED </t>
  </si>
  <si>
    <t xml:space="preserve">CHINA LONGYUAN POWER GROUP CORPORATION LTD. - H SHARES </t>
  </si>
  <si>
    <t xml:space="preserve">MODERN BEAUTY SALON HOLDINGS LIMITED </t>
  </si>
  <si>
    <t xml:space="preserve">BESUNYEN HOLDINGS COMPANY LIMITED </t>
  </si>
  <si>
    <t xml:space="preserve">FUJIKON INDUSTRIAL HOLDINGS LIMITED </t>
  </si>
  <si>
    <t>IPE GROUP LIMITED</t>
  </si>
  <si>
    <t>BRIGHTOIL PETROLEUM (HOLDINGS) LIMITED</t>
  </si>
  <si>
    <t>SINOPEC KANTONS HOLDINGS LIMITED</t>
  </si>
  <si>
    <t xml:space="preserve">DRAGON CROWN GROUP HOLDINGS LIMITED </t>
  </si>
  <si>
    <t>CHINA CONSTRUCTION BANK CORPORATION</t>
  </si>
  <si>
    <t>CHINA MOBILE LIMITED</t>
  </si>
  <si>
    <t>MANULIFE FINANCIAL CORPORATION</t>
  </si>
  <si>
    <t>MOBI DEVELOPMENT CO., LTD</t>
  </si>
  <si>
    <t xml:space="preserve">CHINA SUNTIEN GREEN ENERGY CORPORATION LTD. - H SHARES </t>
  </si>
  <si>
    <t xml:space="preserve">HUANENG RENEWABLES CORPORATION LTD. - H SHARES </t>
  </si>
  <si>
    <t>LONGFOR PROPERTIES CO. LTD</t>
  </si>
  <si>
    <t xml:space="preserve">CHINA TAIPING INSURANCE HOLDINGS COMPANY LIMITED </t>
  </si>
  <si>
    <t>XINYI SOLAR HOLDINGS LIMITED</t>
  </si>
  <si>
    <t xml:space="preserve">L' OCCITANE INTERNATIONAL S.A. </t>
  </si>
  <si>
    <t xml:space="preserve">LIANHUA SUPERMARKET HOLDINGS CO., LTD </t>
  </si>
  <si>
    <t xml:space="preserve">SEMICONDUCTOR MANUFACTURING INTERNATIONAL CORPORATION </t>
  </si>
  <si>
    <t>SHUI ON CONSTRUCTION &amp; MATERIALS LIMITED</t>
  </si>
  <si>
    <t xml:space="preserve">DATANG INT'L POWR GENERATION CO. LTD </t>
  </si>
  <si>
    <t>LENOVO GROUP LIMITED</t>
  </si>
  <si>
    <t>ANHUI EXPRESSWAY COMPANY LIMITED</t>
  </si>
  <si>
    <t>CHINA CITIC BANK CORPORATION LIMITED</t>
  </si>
  <si>
    <t xml:space="preserve">I.T LIMITED </t>
  </si>
  <si>
    <t xml:space="preserve">BEIJING MEDIA CORPORATION LIMITED </t>
  </si>
  <si>
    <t>CHANGSHOUHUA FOOD COMPANY LIMITED</t>
  </si>
  <si>
    <t>FUTURE LAND DEVELOPMENT HOLDINGS LIMITED</t>
  </si>
  <si>
    <t xml:space="preserve">CHEUNG KONG INFRASTRUCTURE HOLDINGS </t>
  </si>
  <si>
    <t xml:space="preserve">COSLIGHT TECHNOLOGY INTERNATIONAL GROUP LTD.  </t>
  </si>
  <si>
    <t xml:space="preserve">KARRIE INTERNATIONAL HOLDINGS LIMITED </t>
  </si>
  <si>
    <t>YUEXIU TRANSPORT INFRASTRUCTURE LIMITED</t>
  </si>
  <si>
    <t xml:space="preserve">CHINA SOUTHERN AIRLINES COMPANY LIMITED </t>
  </si>
  <si>
    <t xml:space="preserve">TIANJIN CAPITAL ENVIRONMENTAL PROTECTION GROUP CO. LTD.-H SH </t>
  </si>
  <si>
    <t xml:space="preserve">SHANDONG WEIGAO GROUP MEDICAL POLYMER CO. LTD. - H SHARES </t>
  </si>
  <si>
    <t>TCL MULTIMEDIA TECHNOLOGY HOLDINGS LTD</t>
  </si>
  <si>
    <t>HUADIAN POWER INTERNATIONAL CORPORATION LIMITED</t>
  </si>
  <si>
    <t>DONGFANG ELECTRIC COMPANY LIMITED</t>
  </si>
  <si>
    <t>SHENGLI OIL &amp; GAS PIPE HOLDINGS LIMITED</t>
  </si>
  <si>
    <t xml:space="preserve">TOWNGAS CHINA COMPANY LIMITED </t>
  </si>
  <si>
    <t xml:space="preserve">GOODBABY INTERNATIONAL HOLDINGS LIMITED </t>
  </si>
  <si>
    <t>CHINA SHENHUA ENERGY COMPANY LIMITED</t>
  </si>
  <si>
    <t xml:space="preserve">CITIC DAMENG HOLDINGS LIMITED </t>
  </si>
  <si>
    <t xml:space="preserve">CSPC PHARMACEUTICAL GROUP LTD. </t>
  </si>
  <si>
    <t>ROAD KING INFRASTRUCTURE LIMITED</t>
  </si>
  <si>
    <t xml:space="preserve">SINOPHARM GROUP CO. LTD. - H SHARES </t>
  </si>
  <si>
    <t>MAINLAND HEADWEAR HOLDINGS LIMITED</t>
  </si>
  <si>
    <t>SING TAO NEWS CORPORATION LTD</t>
  </si>
  <si>
    <t>CHINA RESOURCES LAND LIMITED</t>
  </si>
  <si>
    <t>CHONG HING BANK LIMITED</t>
  </si>
  <si>
    <t xml:space="preserve">BIOSTIME INTERNATIONAL HOLDINGS LIMITED </t>
  </si>
  <si>
    <t xml:space="preserve">CHINA MODERN DAIRY HOLDINGS LIMITED </t>
  </si>
  <si>
    <t xml:space="preserve">QINGLING MOTORS COMPANY LIMITED </t>
  </si>
  <si>
    <t xml:space="preserve">COASTAL GREENLAND LTD.  </t>
  </si>
  <si>
    <t xml:space="preserve">LAI FUNG HOLDINGS LTD.  </t>
  </si>
  <si>
    <t xml:space="preserve">1010 PRINTING GROUP LIMITED </t>
  </si>
  <si>
    <t xml:space="preserve">WYNN MACAU, LIMITED </t>
  </si>
  <si>
    <t>HARBIN ELECTRIC CO. LTD. - H SHARES</t>
  </si>
  <si>
    <t>ASIA SATELLITE TELECOMMUNICATIONS HOLDINGS LIMITED</t>
  </si>
  <si>
    <t>HONG KONG TELEVISION NETWORK LTD.</t>
  </si>
  <si>
    <t xml:space="preserve">CHINA SHIPPING DEVELOPMENT COMPANY LIMITED </t>
  </si>
  <si>
    <t>XINCHEN CHINA POWER HOLDINGS LIMITED</t>
  </si>
  <si>
    <t>CENTRON TELECOM INTERNATIONAL HOLDING LIMITED</t>
  </si>
  <si>
    <t xml:space="preserve">ZOOMLION HEAVY INDUSTRY SCIENCE AND TECHNOLOGY CO., LTD.-HSH </t>
  </si>
  <si>
    <t xml:space="preserve">SHUNFENG PHOTOVOLTAIC INTERNATIONAL LIMITED </t>
  </si>
  <si>
    <t>HAIER ELECTRONIC GROUP CO., LIMITED</t>
  </si>
  <si>
    <t xml:space="preserve">YANZHOU COAL MINING COMPANY LIMITED </t>
  </si>
  <si>
    <t xml:space="preserve">SINO BIOPHARMACEUTICAL LTD.  </t>
  </si>
  <si>
    <t xml:space="preserve">TANG PALACE (CHINA) HOLDINGS LIMITED </t>
  </si>
  <si>
    <t>CHINA RAILWAY CONSTRUCTION CORPORATION LTD. - H SHARES</t>
  </si>
  <si>
    <t>CHINA RESOURCES GAS GROUP LIMITED</t>
  </si>
  <si>
    <t>COSCO PACIFIC LIMITED</t>
  </si>
  <si>
    <t xml:space="preserve">MIDLAND HOLDINGS LIMITED </t>
  </si>
  <si>
    <t>GUANGNAN (HOLDINGS) LTD.  </t>
  </si>
  <si>
    <t>CITIC RESOURCES HOLDINGS LIMITED</t>
  </si>
  <si>
    <t xml:space="preserve">MINMETALS RESOURCES LTD.  </t>
  </si>
  <si>
    <t xml:space="preserve">LIFESTYLE INTERNATIONAL HOLDINGS LIMITED </t>
  </si>
  <si>
    <t>TENWOW INTERNATIONAL HOLDINGS LIMITED</t>
  </si>
  <si>
    <t>C C LAND HOLDINGS LTD.</t>
  </si>
  <si>
    <t>YASHILI INTERNATIONAL HOLDINGS LTD</t>
  </si>
  <si>
    <t>GOLDEN WHEEL TIANDI HOLDINGS COMPANY LIMITED</t>
  </si>
  <si>
    <t xml:space="preserve">CHINA LILANG LTD. </t>
  </si>
  <si>
    <t xml:space="preserve">TRAVEL EXPERT (ASIA) ENTERPRISE LIMITED </t>
  </si>
  <si>
    <t>POWERLONG REAL ESTATE HOLDINGS LIMITED</t>
  </si>
  <si>
    <t xml:space="preserve">SHUANGHUA HOLDINGS LIMITED </t>
  </si>
  <si>
    <t>CHINA LUDAO TECHNOLOGY COMPANY LIMITED</t>
  </si>
  <si>
    <t>TONLY ELECTRONICS HOLDINGS LIMITED</t>
  </si>
  <si>
    <t>SPT ENERGY GROUP INC</t>
  </si>
  <si>
    <t>CHINA TIANRUI GROUP CEMENT COMPANY LIMITED</t>
  </si>
  <si>
    <t>WONDERFUL SKY FIANCIAL GROUP HOLDINGS LIMITED</t>
  </si>
  <si>
    <t>LABIXIAOXIN SNACKS GROUP LIMITED</t>
  </si>
  <si>
    <t>LANGHAM HOSPITALITY INV AND LANGHAM HOSPITALITY INV LTD. -SS</t>
  </si>
  <si>
    <t>HUIYIN HOUSEHOLD APPLIANCES (HOLDINGS) CO. LTD</t>
  </si>
  <si>
    <t xml:space="preserve">AGRICULTURAL BANK OF CHINA LTD. - H SHARES </t>
  </si>
  <si>
    <t>CHINA HUIRONG FINANCIAL HOLDINGS LIMITED</t>
  </si>
  <si>
    <t xml:space="preserve">BAOXIN AUTO GROUP LIMITED </t>
  </si>
  <si>
    <t>GUODIAN TECHNOLOGY &amp; ENVIRONMENT GROUP CORPORATION LTD.-H SH</t>
  </si>
  <si>
    <t>SINOSOFT TECHNOLOGY GROUP LIMITED</t>
  </si>
  <si>
    <t>AIA GROUP LIMITED</t>
  </si>
  <si>
    <t>SITC INTERNATIONAL HOLDINGS COMPANY LIMITED</t>
  </si>
  <si>
    <t>ALLIED CEMENT HOLDINGS LIMITED</t>
  </si>
  <si>
    <t>CHINA RESOURCES CEMENT HOLDINGS LIMITED</t>
  </si>
  <si>
    <t>TSUI WAH HOLDINGS LIMITED</t>
  </si>
  <si>
    <t>OI WAH PAWNSHOP CREDIT HOLDINGS LIMITED</t>
  </si>
  <si>
    <t xml:space="preserve">NEW CHINA LIFE INSURANCE CO. LTD. - H SHARES </t>
  </si>
  <si>
    <t xml:space="preserve">THE PEOPLE'S INSURANCE CO. (GROUP) OF CHINA LTD. - H SHARES </t>
  </si>
  <si>
    <t>CHINA PIONEER PHARMA HOLDINGS LIMITED</t>
  </si>
  <si>
    <t>PW MEDTECH GROUP LIMITED</t>
  </si>
  <si>
    <t>CHINA CINDA ASSET MANAGEMENT CO., LTD – H SHARES</t>
  </si>
  <si>
    <t>361 DEGRESS INTERNALTION LIMITED</t>
  </si>
  <si>
    <t>CT ENVIRONMENTAL GROUP LIMITED</t>
  </si>
  <si>
    <t>XTEP INTERNATIONAL HOLDINGS LTD</t>
  </si>
  <si>
    <t>INTERNATIONAL HOUSEWARES RETAIL COMPANY LIMITED</t>
  </si>
  <si>
    <t>CHINA HONGQIAO GROUP LIMITED</t>
  </si>
  <si>
    <t xml:space="preserve">PACIFIC TEXTILES HOLDINGS LIMITED   </t>
  </si>
  <si>
    <t>INDUSTRIAL AND COMMERCIAL BANK OF CHINA LIMITED</t>
  </si>
  <si>
    <t xml:space="preserve">BRIGHT SMART SECURITIES &amp; COMMODITIES GROUP LIMITED </t>
  </si>
  <si>
    <t xml:space="preserve">YUANSHENGTAI DAIRY FARM LIMITED </t>
  </si>
  <si>
    <t>FU SHOU YUAN INTERNATIONAL GROUP LIMITED</t>
  </si>
  <si>
    <t xml:space="preserve">PHOENIX HEALTHCARE GROUP </t>
  </si>
  <si>
    <t>MIE HOLDINGS CORPORATION</t>
  </si>
  <si>
    <t xml:space="preserve">SYNERTONE COMMUNICATION CORPORATION </t>
  </si>
  <si>
    <t>METALLURGICAL CORPORATION OF CHINA LTD. - H SHARES</t>
  </si>
  <si>
    <t>CHINA METAL RESOURCES UTILIZATION LIMITED</t>
  </si>
  <si>
    <t>TONG REN TANG TECHNOLOGIES CO. LTD.</t>
  </si>
  <si>
    <t>MACAU LEGEND DEVELOPMENT LIMITED</t>
  </si>
  <si>
    <t>CONSUN PHARMACEUTICAL GROUP LIMITED</t>
  </si>
  <si>
    <t>BOER POWER HOLDINGS LIMITED</t>
  </si>
  <si>
    <t>SPRINGLAND INTERNATIONAL HOLDINGS LIMITED</t>
  </si>
  <si>
    <t xml:space="preserve">CHINA ZHENGTONG AUTO SERVICES HOLDINGS LIMITED </t>
  </si>
  <si>
    <t>FANTASIA HOLDINGS GROUP CO., LIMITED</t>
  </si>
  <si>
    <t>CHINA DATANG CORPORATION RENEWABLE POWER CO., LTD. -H SHARES</t>
  </si>
  <si>
    <t xml:space="preserve">CHINA COMMUNICATIONS CONSTRUCTION COMPANY LIMITED </t>
  </si>
  <si>
    <t xml:space="preserve">SHANDONG CHENMING PAPER HOLDINGS LTD. - H SHARES </t>
  </si>
  <si>
    <t>KWG PROPERTY HOLDING LIMITED</t>
  </si>
  <si>
    <t>ZHAOJIN MINING INDUSTRY COMPANY LIMITED</t>
  </si>
  <si>
    <t>DAH CHONG HONG HOLDINGS LIMITED</t>
  </si>
  <si>
    <t xml:space="preserve">CHINA MACHINERY ENGINEERING CORPORATION - H SHARES </t>
  </si>
  <si>
    <t>STELLA INTERNATIONAL HOLDINGS LIMITED</t>
  </si>
  <si>
    <t>REGAL REAL ESTATE INVESTMENT TRUST</t>
  </si>
  <si>
    <t xml:space="preserve">HAITIAN INTERNATIONAL HOLDINGS LIMITED </t>
  </si>
  <si>
    <t>CITIC TELECOM INTERNATIONAL HOLDINGS LIMITED</t>
  </si>
  <si>
    <t>CHINA HUIYUAN JUICE GROUP LIMITED</t>
  </si>
  <si>
    <t>KINGBOARD LAMINATES HOLDINGS LIMITED</t>
  </si>
  <si>
    <t>CHINA NATIONAL MATERIALS CO. LTD. - H SHARES</t>
  </si>
  <si>
    <t>CHINA COAL ENERGY COMPANY LIMITED</t>
  </si>
  <si>
    <t>XINGDA INTERNATIONAL HOLDINGS LIMITED</t>
  </si>
  <si>
    <t>SAMSONITE INTERNATIONAL S.A.</t>
  </si>
  <si>
    <t xml:space="preserve">PRADA S.P.A. VIA A. FOGAZZARO N. 28. MILAN </t>
  </si>
  <si>
    <t>SUNAC CHINA HOLDINGS LIMITED</t>
  </si>
  <si>
    <t>CHINA COSCO HOLDINGS COMPANY LIMITED</t>
  </si>
  <si>
    <t>SANDS CHINA LTD.</t>
  </si>
  <si>
    <t xml:space="preserve">CHOW TAI FOOK JEWELLERY GROUP LIMITED </t>
  </si>
  <si>
    <t>CHU KONG PRTROLEUM AND NATURAL GAS STEEL PIPE HOLDINGS LIMITED</t>
  </si>
  <si>
    <t xml:space="preserve">BANK OF CHONGQING CO., LTD. – H </t>
  </si>
  <si>
    <t>SWIRE PROPERTIES LIMITED</t>
  </si>
  <si>
    <t>CHINA MINSHENG BANKING CORP., LTD. - H SHARES</t>
  </si>
  <si>
    <t>SIM TECHNOLOGY GROUP LIMITED</t>
  </si>
  <si>
    <t>CHINA SUNSHINE PAPER HOLDINGS COMPANY LIMITED</t>
  </si>
  <si>
    <t xml:space="preserve">SHANGHAI JIN JIANG INTERNATIONAL HOTELS (GROUP) COMPANY LIMITED </t>
  </si>
  <si>
    <t>COUNTRY GARDEN HOLDINGS COMPANY LIMITED</t>
  </si>
  <si>
    <t xml:space="preserve">PHOENIX SATELLITE TELEVISION HOLDINGS LIMITED </t>
  </si>
  <si>
    <t xml:space="preserve">BBMG CORPORATION - H SHARES </t>
  </si>
  <si>
    <t>RUINIAN INTERNATIONAL LIMITED</t>
  </si>
  <si>
    <t xml:space="preserve">AAC TECHNOLOGIES HOLDINGS INC. </t>
  </si>
  <si>
    <t>ANTA SPORTS PRODUCTS LIMITED</t>
  </si>
  <si>
    <t>CABBEEN FASHION LIMITED</t>
  </si>
  <si>
    <t>TIME WATCH INVESTMENTS LIMITED</t>
  </si>
  <si>
    <t>FIH MOBILE LTD.</t>
  </si>
  <si>
    <t xml:space="preserve">CHINA INT'L MARINE CONTAINERS (GROUP) CO., LTD. - H SHARES </t>
  </si>
  <si>
    <t xml:space="preserve">CHINA ALUMINUM INTERNATIONAL ENGINEERING CORP. LTD.-H SHARES </t>
  </si>
  <si>
    <t>NATURE FLOORING HOLDING COMPANY LIMITED</t>
  </si>
  <si>
    <t>XIWANG PROPERTY HOLDINGS CO. LTD.</t>
  </si>
  <si>
    <t xml:space="preserve">ZALL DEVELOPMENT GROUP LTD. </t>
  </si>
  <si>
    <t xml:space="preserve">CHINA GOLD INTERNATIONAL RESOURCES CORP.LTD. </t>
  </si>
  <si>
    <t xml:space="preserve">SHANGHAI FOSUN PHARMACEUTICAL (GROUP) CO., LTD. - H SHARES </t>
  </si>
  <si>
    <t>HOSA INTERNATIONAL LIMITED</t>
  </si>
  <si>
    <t xml:space="preserve">XINJIANG GOLDWIND SCIENCE &amp; TECHNOLOGY CO., LTD. - H SHARES </t>
  </si>
  <si>
    <t>YI HUA DEPARTMENT STORE HOLDINGS LIMITED</t>
  </si>
  <si>
    <t>WISON ENGINEERING SERVICES CO. LTD.</t>
  </si>
  <si>
    <t xml:space="preserve">GUANGZHOU AUTOMOBILE GROUP CO., LTD. - H SHARES  </t>
  </si>
  <si>
    <t>HAICHANG HOLDINGS LTD.</t>
  </si>
  <si>
    <t xml:space="preserve">MGM CHINA HOLDINGS LIMITED </t>
  </si>
  <si>
    <t>TK GROUP (HOLDINGS) LIMITED</t>
  </si>
  <si>
    <t>RYKADAN CAPITAL LTD</t>
  </si>
  <si>
    <t>BILLION INDUSTRIAL HOLDINGS LIMITED</t>
  </si>
  <si>
    <t>AMVIG HOLDINGS LIMITED</t>
  </si>
  <si>
    <t xml:space="preserve">LEE &amp; MAN PAPER MANUFACTURING LIMITED </t>
  </si>
  <si>
    <t>PING AN INSURANCE (GROUP) COMPANY OF CHINA, LTD</t>
  </si>
  <si>
    <t>CHINA MENGNIU DAIRY COMPANY LIMITED</t>
  </si>
  <si>
    <t>PICC PROPERTY AND CASUALTY COMPANY LIMITED</t>
  </si>
  <si>
    <t>LI NING COMPANY LIMITED</t>
  </si>
  <si>
    <t>GREAT WALL MOTOR COMPANY LIMITED</t>
  </si>
  <si>
    <t>WEICHAI POWER CO., LTD</t>
  </si>
  <si>
    <t>COMBA TELECOM SYSTEMS HOLDINGS LIMITED</t>
  </si>
  <si>
    <t>PACIFIC BASIN SHIPPING LIMITED</t>
  </si>
  <si>
    <t xml:space="preserve">SHANGHAI PRIME MACHINERY COMPANY LIMITED </t>
  </si>
  <si>
    <t>DAWNRAYS PHARMACEUTICAL (HOLDINGS) LIMITED</t>
  </si>
  <si>
    <t>DAH SING BANKING GROUP LIMITED</t>
  </si>
  <si>
    <t xml:space="preserve">AVICHINA INDUSTRY &amp; TECHNOLOGY CO. LTD. - H SHARES </t>
  </si>
  <si>
    <t xml:space="preserve">COOLPAD GROUP LTD. </t>
  </si>
  <si>
    <t>PRUDENTIAL GROUP PLC</t>
  </si>
  <si>
    <t>CHINA POWER INTENATIONAL DEVELOPMENT LTD</t>
  </si>
  <si>
    <t>TOM GROUP LIMITED</t>
  </si>
  <si>
    <t xml:space="preserve">SINOPEC ENGINEERING (GROUP) CO., LTD. - H SHARES </t>
  </si>
  <si>
    <t xml:space="preserve">BOC HONG KONG (HOLDINGS) LIMITED </t>
  </si>
  <si>
    <t>YESTAR INTERNATIONAL HOLDINGS COMPANY LIMITED</t>
  </si>
  <si>
    <t>ALUMINUM CORPORATION OF CHINA LIMITED</t>
  </si>
  <si>
    <t xml:space="preserve">CHINA PACIFIC INSURANCE (GROUP) CO., LTD. - H SHARES </t>
  </si>
  <si>
    <t xml:space="preserve">SHANGHAI PHARMACEUTICALS HOLDING CO., LTD. - H SHARES </t>
  </si>
  <si>
    <t>SUNSHINE 100 CHINA HOLDINGS LTD</t>
  </si>
  <si>
    <t>CHINA LIFE INSURANCE COMPANY LIMITED</t>
  </si>
  <si>
    <t>TEXHONG TEXTILE GROUP LTD</t>
  </si>
  <si>
    <t>ENN ENERGY HOLDINGS LIMITED</t>
  </si>
  <si>
    <t xml:space="preserve">NINE DRAGONS PAPER (HOLDLINGS) LIMITED </t>
  </si>
  <si>
    <t>CHONGQING MACHINERY &amp; ELECTRIC CO., LTD</t>
  </si>
  <si>
    <t>SHANGHAI ELECTRIC GROUP COMPANY LIMITED</t>
  </si>
  <si>
    <t xml:space="preserve">GUANGZHOU R&amp;F PROPERTIES CO., LTD. </t>
  </si>
  <si>
    <t xml:space="preserve">CHAMPION REAL ESTATE INVESTMENT TRUST </t>
  </si>
  <si>
    <t>HANG SENG FTSE/XINHUA CHINA 25 INDEX ETF</t>
  </si>
  <si>
    <t xml:space="preserve">ISHARES MSCI CHINA INDEX ETF </t>
  </si>
  <si>
    <t>CSOP FTSE CHINA A50 ETF   (DUAL COUNTER)</t>
  </si>
  <si>
    <t>ISHARES FTSE A50 CHINA INDEX ETF</t>
  </si>
  <si>
    <t>W.I.S.E. - CSI 300 CHINA TRACKER</t>
  </si>
  <si>
    <t>HANG SENG H-SHARE INDEX ETF</t>
  </si>
  <si>
    <t>ISHARES S&amp;P BSE SENSEX INDIA INDEX ETF</t>
  </si>
  <si>
    <t>HANG SENG FTSE CHINA 25 INDEX ETF</t>
  </si>
  <si>
    <t>SPDR GOLD TRUST</t>
  </si>
  <si>
    <t xml:space="preserve">CHINA SHIPPING CONTAINER LINES COMPANY LIMITED </t>
  </si>
  <si>
    <t>BEIJING CAPITAL LAND LTD</t>
  </si>
  <si>
    <t>DALIAN PORT (PDA) COMPANY LIMITED</t>
  </si>
  <si>
    <t>CHINA OILFIELD SERVICES LIMITED</t>
  </si>
  <si>
    <t>STANDARD CHARTERED PLC</t>
  </si>
  <si>
    <t xml:space="preserve">ZIJIN MINING GROUP CO., LTD. </t>
  </si>
  <si>
    <t>DB X-TRACKERS CSI300 UCITS ETF</t>
  </si>
  <si>
    <t xml:space="preserve">VALUE GOLD ETF </t>
  </si>
  <si>
    <t>E FUND CSI 100 A-SHARE INDEX ETF   (DUAL COUNTER)</t>
  </si>
  <si>
    <t>HARVEST MSCI CHINA A INDEX ETF   (DUAL COUNTER)</t>
  </si>
  <si>
    <t>CHINAAMC CSI 300 INDEX ETF</t>
  </si>
  <si>
    <t>CHINA GLASS HOLDINGS LTD.</t>
  </si>
  <si>
    <t>JUTAL OFFSHORE OIL SERVICES LTD</t>
  </si>
  <si>
    <t xml:space="preserve">GOLDEN EAGLE RETAIL GROUP LIMITED </t>
  </si>
  <si>
    <t>CHINA STATE CONSTRUCTION INTL HOLD LTD</t>
  </si>
  <si>
    <t>ARTGO MINING HOLDINGS LIMITED</t>
  </si>
  <si>
    <t>GOLDPAC GROUP LIMITDED</t>
  </si>
  <si>
    <t xml:space="preserve">WIN HANVERKY HOLDINGS LIMITED </t>
  </si>
  <si>
    <t xml:space="preserve">CHINA NATIONAL BUILDING MATERIAL COMPANY LIMITED </t>
  </si>
  <si>
    <t xml:space="preserve">BANK OF COMMUNICATIONS COMPANY LIMITED </t>
  </si>
  <si>
    <t>VINDA INTERNATIONAL HOLDINGS LIMITED</t>
  </si>
  <si>
    <t>EVERGRANDE REAL ESTATE GROUP LIMITED</t>
  </si>
  <si>
    <t>JU TENG INTERNATIONAL HOLDINGS LIMITED</t>
  </si>
  <si>
    <t xml:space="preserve">ANTON OILFIELD SERVICES GROUP </t>
  </si>
  <si>
    <t xml:space="preserve">LONKING HOLDINGS LTD. </t>
  </si>
  <si>
    <t>FAR EAST HORIZON LIMITED</t>
  </si>
  <si>
    <t xml:space="preserve">ZHENGYE INTERNATIONAL HOLDINGS COMPANY LIMITED </t>
  </si>
  <si>
    <t>PARKSON RETAIL GROUP LIMITED</t>
  </si>
  <si>
    <t>QINHUANGDAO PORT CO., LTD. – H SHARES</t>
  </si>
  <si>
    <t>SINO-OCEAN LAND HOLDINGS LIMITED</t>
  </si>
  <si>
    <t>XIAMEN INTERNATIONAL PORT CO., LTD</t>
  </si>
  <si>
    <t>LOGAN PROPERTY HOLDINGS COMPANY LIMITED</t>
  </si>
  <si>
    <t>TIANJIN PORT DEVELOPMENT HOLDINGS LIMITED</t>
  </si>
  <si>
    <t>AGILE PROPERTY HOLDINGS LIMITED</t>
  </si>
  <si>
    <t>HENGDELI HOLDINGS LIMITED</t>
  </si>
  <si>
    <t xml:space="preserve">WASION GROUP HOLDINGS LTD. </t>
  </si>
  <si>
    <t xml:space="preserve">GUANGDONG YUEYUN TRANSPORTATION CO. LTD. - H SHARES </t>
  </si>
  <si>
    <t>YONGSHENG ADVANCED MATERIALS COMPANY LIMITED</t>
  </si>
  <si>
    <t>CHONGQING RURAL COMMERCIAL BANK CO., LTD. - H SHARES</t>
  </si>
  <si>
    <t>POLY CULTURE GROUP CORPORATION LIMITED</t>
  </si>
  <si>
    <t xml:space="preserve">XIAO NAN GUO RESTAURANTS HOLDINGS LIMITED </t>
  </si>
  <si>
    <t xml:space="preserve">CHINA YONGDA AUTOMOBILES SERVICES HOLDINGS LIMITED </t>
  </si>
  <si>
    <t>GREAT HARVEST MAETA GROUP HOLDINGS LIMITED</t>
  </si>
  <si>
    <t>TOP SPRING INTERNATIONAL HOLDINGS LIMITED</t>
  </si>
  <si>
    <t>HUISHANG BANK CORPORATION LIMITED – H SHARES</t>
  </si>
  <si>
    <t>GCL-POLY ENERGY HOLDINGS LIMITED</t>
  </si>
  <si>
    <t>SINOTRUK (HONG KONG) LIMITED</t>
  </si>
  <si>
    <t xml:space="preserve">POU SHENG INTERNATIONAL (HOLDINGS) LIMITED </t>
  </si>
  <si>
    <t>CHINA DONGXIANG (GROUP) CO., LTD.</t>
  </si>
  <si>
    <t>XINJIANG XINXIN MINING INDUSTRY CO. LTD.</t>
  </si>
  <si>
    <t>CHINA HARMONY AUTO HOLDING LIMITED</t>
  </si>
  <si>
    <t>CHINA STARCH HOLDINGS LIMITED</t>
  </si>
  <si>
    <t>CHINA AOYUAN PROPERTY GROUP LIMITED</t>
  </si>
  <si>
    <t>KINGSOFT CORPORATION LIMITED</t>
  </si>
  <si>
    <t>ZHUZHOU CSR TIMES ELECTRIC CO., LTD.</t>
  </si>
  <si>
    <t>CIMC ENRIC HOLDINGS LTD.</t>
  </si>
  <si>
    <t xml:space="preserve">NAGACORP LTD </t>
  </si>
  <si>
    <t xml:space="preserve">INNER MONGOLIA YITAI COAL CO., LTD. - H SHARES </t>
  </si>
  <si>
    <t xml:space="preserve">CHINA MERCHANTS BANK CO., LTD. </t>
  </si>
  <si>
    <t>CHINA BLUECHEMICAL LTD.</t>
  </si>
  <si>
    <t>BANK OF CHINA LIMITED</t>
  </si>
  <si>
    <t>CHINA MOLYBDENUM CO., LTD</t>
  </si>
  <si>
    <t>BOSIDENG INTERNATIONAL HOLDINGS LIMITED</t>
  </si>
  <si>
    <t>CITIC SECURITIES CO. LTD. - H SHARES</t>
  </si>
  <si>
    <t xml:space="preserve">SUN ART RETAIL GROUP LIMITED </t>
  </si>
  <si>
    <t>CHINA EVERBRIGHT BANK CO., LTD. – H SHARES</t>
  </si>
  <si>
    <t>HKT TRUST AND HKT LTD. - SS</t>
  </si>
  <si>
    <t>HUAZHONG HOLDINGS COMPANY LIMITED</t>
  </si>
  <si>
    <t xml:space="preserve">HAITONG SECURITIES CO., LTD. - H SHARES </t>
  </si>
  <si>
    <t xml:space="preserve">WINOX HOLDINGS LIMITED </t>
  </si>
  <si>
    <t xml:space="preserve">TENFU (CAYMAN) HOLDINGS COMPANY LIMITED </t>
  </si>
  <si>
    <t xml:space="preserve">CHINA GALAXY SECURITIES CO., LTD. - H SHARES </t>
  </si>
  <si>
    <t>FREETECH ROAD RECYCLING TECHNOLOGY (HOLDINGS) LIMITED</t>
  </si>
  <si>
    <t>DYNAM JAPAN HOLDINGS CO.,LTD</t>
  </si>
  <si>
    <t>CHINA ALUMINUM CANS HOLDINGS LIMITED</t>
  </si>
  <si>
    <t>HOPEWELL HIGHWAY INFRASTRUCTURE LTD.  (A DUAL COUNTER STOCK)</t>
  </si>
  <si>
    <t>VALUEGOLD ETF-R</t>
  </si>
  <si>
    <t>HANG SENG RMB GOLD ETF</t>
  </si>
  <si>
    <t>CHINAAMC CSI 300 INDEX ETF-R</t>
  </si>
  <si>
    <t xml:space="preserve">AEON STORES (HONG KONG) CO., LTD. </t>
  </si>
  <si>
    <t>APT SATELLITE HOLDINGS LTD.</t>
  </si>
  <si>
    <t>CHINAVISION MEDIA GROUP LTD.</t>
  </si>
  <si>
    <t>SUCHUANG GAS CORPORATION LIMITED</t>
  </si>
  <si>
    <t>SFK CONSTRUCTION HOLDINGS LIMITED</t>
  </si>
  <si>
    <t>TEN PAO GROUP HOLDINGS LIMITED</t>
  </si>
  <si>
    <t>CHINA ENERGY ENGINEERING CORPORATION LIMITED</t>
  </si>
  <si>
    <t>BANK OF TIANJIN CO., LTD</t>
  </si>
  <si>
    <t>CHINA ZHESHANG BANK CO., LTD</t>
  </si>
  <si>
    <t>SMIT HOLDINGS LIMITED</t>
  </si>
  <si>
    <t>HUMAN HEALTH HOLDINGS LIMITED</t>
  </si>
  <si>
    <t>000050</t>
  </si>
  <si>
    <t>CHINA SHENGHAI FOOD HOLDINGS COMPANY LIMITED</t>
  </si>
  <si>
    <t>STOCK CODE</t>
    <phoneticPr fontId="2" type="noConversion"/>
  </si>
  <si>
    <t>STOCK NAME</t>
    <phoneticPr fontId="2" type="noConversion"/>
  </si>
  <si>
    <t>STOCK MARGIN RATIO</t>
    <phoneticPr fontId="2" type="noConversion"/>
  </si>
  <si>
    <t>DEPOSIT RATIO</t>
    <phoneticPr fontId="2" type="noConversion"/>
  </si>
  <si>
    <t>THE WHARF (HOLDINGS) LIMITED</t>
    <phoneticPr fontId="2" type="noConversion"/>
  </si>
  <si>
    <t>GUANGDONG LAND HOLDINGS LIMITED</t>
    <phoneticPr fontId="2" type="noConversion"/>
  </si>
  <si>
    <t xml:space="preserve">JOHNSON ELECTRIC HOLDINGS LIMITED </t>
    <phoneticPr fontId="2" type="noConversion"/>
  </si>
  <si>
    <t>CONCORD NEW ENERGY GROUP LIMITED</t>
    <phoneticPr fontId="2" type="noConversion"/>
  </si>
  <si>
    <t>MINMETALS LAND LIMITED</t>
    <phoneticPr fontId="2" type="noConversion"/>
  </si>
  <si>
    <t>BYD ELECTRONIC (INTERNATIONAL) CO. LTD.</t>
    <phoneticPr fontId="6" type="noConversion"/>
  </si>
  <si>
    <t>PAX GLOBAL TECHNOLOGY LTD.</t>
    <phoneticPr fontId="2" type="noConversion"/>
  </si>
  <si>
    <t>FSE ENGINEERING HOLDINGS LIMITED</t>
    <phoneticPr fontId="2" type="noConversion"/>
  </si>
  <si>
    <t>HUABAO INTERNATIONAL HOLDINGS LIMITED</t>
    <phoneticPr fontId="2" type="noConversion"/>
  </si>
  <si>
    <t>GREENLAND HONG KONG HOLDINGS LTD.</t>
    <phoneticPr fontId="2" type="noConversion"/>
  </si>
  <si>
    <t xml:space="preserve">CHINASOFT INTERNATIONAL LTD. </t>
    <phoneticPr fontId="2" type="noConversion"/>
  </si>
  <si>
    <t>ITC CORPORATION LTD</t>
    <phoneticPr fontId="6" type="noConversion"/>
  </si>
  <si>
    <t xml:space="preserve">ALLIED GROUP LIMITED </t>
    <phoneticPr fontId="2" type="noConversion"/>
  </si>
  <si>
    <t>WELLING HOLDING LIMITED</t>
    <phoneticPr fontId="2" type="noConversion"/>
  </si>
  <si>
    <t>BANK OF JINZHOU CO., LIMITED – H SHARES3</t>
    <phoneticPr fontId="2" type="noConversion"/>
  </si>
  <si>
    <t>KUANGCHI SCIENCE LIMITED</t>
    <phoneticPr fontId="6" type="noConversion"/>
  </si>
  <si>
    <t>SIHUAN PHARMACEUTICAL HOLDINGS GROUP LTD</t>
    <phoneticPr fontId="6" type="noConversion"/>
  </si>
  <si>
    <t>GOLDIN FINANCIAL HOLDINGS LIMITED</t>
    <phoneticPr fontId="6" type="noConversion"/>
  </si>
  <si>
    <t>SHANGHAI INDUSTRIAL URBAN DEVELOPMENT GROUP LTD.</t>
    <phoneticPr fontId="2" type="noConversion"/>
  </si>
  <si>
    <t>FULLSHARE HOLDINGS LTD</t>
    <phoneticPr fontId="2" type="noConversion"/>
  </si>
  <si>
    <t>CHINA NUCLEAR ENERGY TECHNOLOGY CORPORATION LIMITED</t>
    <phoneticPr fontId="2" type="noConversion"/>
  </si>
  <si>
    <t xml:space="preserve">SHOUGANG CONCORD INTERNATIONAL ENTERPRISES COMPANY LIMITED </t>
    <phoneticPr fontId="6" type="noConversion"/>
  </si>
  <si>
    <t>TONGDA GROUP HOLDINGS LTD.</t>
    <phoneticPr fontId="6" type="noConversion"/>
  </si>
  <si>
    <t xml:space="preserve">EMPEROR CAPITAL GROUP LIMITED </t>
    <phoneticPr fontId="6" type="noConversion"/>
  </si>
  <si>
    <t>UMP HEALTHCARE HOLDINGS LIMITED</t>
    <phoneticPr fontId="2" type="noConversion"/>
  </si>
  <si>
    <t>IGG</t>
    <phoneticPr fontId="6" type="noConversion"/>
  </si>
  <si>
    <t>BEIJING JINGKELONG CO., LTD.</t>
    <phoneticPr fontId="2" type="noConversion"/>
  </si>
  <si>
    <t>TIANNENG POWER INTERNATIONAL LTD</t>
    <phoneticPr fontId="6" type="noConversion"/>
  </si>
  <si>
    <t xml:space="preserve">STRONG PETROCHEMICAL HOLDINGS LIMITED </t>
    <phoneticPr fontId="6" type="noConversion"/>
  </si>
  <si>
    <t xml:space="preserve">CHINA WATER AFFAIRS GROUP LIMITED </t>
    <phoneticPr fontId="6" type="noConversion"/>
  </si>
  <si>
    <t>DONGJIANG ENVIRONMENTAL CO. LTD. – H SHARES</t>
    <phoneticPr fontId="6" type="noConversion"/>
  </si>
  <si>
    <t>HISENSE KELON ELECTRICAL HOLDINGS CO. LTD. – H SHARES</t>
    <phoneticPr fontId="6" type="noConversion"/>
  </si>
  <si>
    <t>CHAOWEI POWER HOLDINGS LTD.</t>
    <phoneticPr fontId="6" type="noConversion"/>
  </si>
  <si>
    <t>QUAM LIMITED</t>
    <phoneticPr fontId="2" type="noConversion"/>
  </si>
  <si>
    <t>SHAW BROTHERS HOLDINGS LIMITED</t>
    <phoneticPr fontId="2" type="noConversion"/>
  </si>
  <si>
    <t>CHINA SHUN KE LONG HOLDINGS LIMITED</t>
    <phoneticPr fontId="2" type="noConversion"/>
  </si>
  <si>
    <t>WIN WIN WAY COCSTRUCTION HOLDINGS LTD</t>
    <phoneticPr fontId="6" type="noConversion"/>
  </si>
  <si>
    <t>CARNIVAL GROUP INTERNATIONAL HOLDINGS LTD.</t>
    <phoneticPr fontId="2" type="noConversion"/>
  </si>
  <si>
    <t>MIDAS HOLDINGS LTD</t>
    <phoneticPr fontId="6" type="noConversion"/>
  </si>
  <si>
    <t>KINGSTON FINANCIAL GROUP LTD.</t>
    <phoneticPr fontId="2" type="noConversion"/>
  </si>
  <si>
    <t>BBI LIFE SCIENCES CORPORATION</t>
    <phoneticPr fontId="2" type="noConversion"/>
  </si>
  <si>
    <t xml:space="preserve">VANKE PROPERTY (OVERSEAS) LTD. </t>
    <phoneticPr fontId="2" type="noConversion"/>
  </si>
  <si>
    <t>LEYOU TECHNOLOGIES HOLDINGS LTD.</t>
    <phoneticPr fontId="6" type="noConversion"/>
  </si>
  <si>
    <t>LUOYANG GLASS CO. LTD. - H SHARES</t>
    <phoneticPr fontId="6" type="noConversion"/>
  </si>
  <si>
    <t>CHEUNG KONG PROPERTY HOLDINGS LIMITED</t>
    <phoneticPr fontId="2" type="noConversion"/>
  </si>
  <si>
    <t>BRILLIANCE CHINA AUTOMOTIVE HOLDINGS LIMITED</t>
    <phoneticPr fontId="6" type="noConversion"/>
  </si>
  <si>
    <t>REALORD GROUP HOLDINGS LTD.</t>
    <phoneticPr fontId="2" type="noConversion"/>
  </si>
  <si>
    <t>CHINA HENGSHI FOUNDATION COMPANY LIMITED</t>
    <phoneticPr fontId="2" type="noConversion"/>
  </si>
  <si>
    <t>ZHONGYUAN BANK CO LTD</t>
    <phoneticPr fontId="6" type="noConversion"/>
  </si>
  <si>
    <t>WANG ON PROPERTIES LIMITED</t>
    <phoneticPr fontId="2" type="noConversion"/>
  </si>
  <si>
    <t>CHINA EVERBRIGHT GREENTECH LIMITED</t>
    <phoneticPr fontId="6" type="noConversion"/>
  </si>
  <si>
    <t>DATANG ENVIRONMENT INDUSTRY</t>
    <phoneticPr fontId="2" type="noConversion"/>
  </si>
  <si>
    <t>LIFETECH SCIENTIFIC CORPORATION</t>
    <phoneticPr fontId="6" type="noConversion"/>
  </si>
  <si>
    <t>VISION FAME INTERNATIONAL HOLDING LIMITED</t>
    <phoneticPr fontId="2" type="noConversion"/>
  </si>
  <si>
    <t>NEXTEER AUTOMOTIVE GROUP LTD.</t>
    <phoneticPr fontId="2" type="noConversion"/>
  </si>
  <si>
    <t>CHINA ZHONGWANG HOLDINGS LTD.</t>
    <phoneticPr fontId="6" type="noConversion"/>
  </si>
  <si>
    <t>MEITU, INC.</t>
    <phoneticPr fontId="6" type="noConversion"/>
  </si>
  <si>
    <t>JIANGNAN GROUP LTD.</t>
    <phoneticPr fontId="6" type="noConversion"/>
  </si>
  <si>
    <t>CANVEST ENVIRONMENTAL PROTECTION GROUP</t>
    <phoneticPr fontId="2" type="noConversion"/>
  </si>
  <si>
    <t>CHUAN HOLDINGS LIMITED</t>
    <phoneticPr fontId="2" type="noConversion"/>
  </si>
  <si>
    <t>FULUM GROUP HOLDINGS LIMITED</t>
    <phoneticPr fontId="2" type="noConversion"/>
  </si>
  <si>
    <t>DENOX ENVIRONMENTAL &amp; TECHNOLOGY HOLDINGS LIMITED</t>
    <phoneticPr fontId="2" type="noConversion"/>
  </si>
  <si>
    <t>GUOLIAN SECURITIES CO., LTD.</t>
    <phoneticPr fontId="2" type="noConversion"/>
  </si>
  <si>
    <t>ZHOU HEI YA INTERNATIONAL HOLDINGS LIMITED</t>
    <phoneticPr fontId="2" type="noConversion"/>
  </si>
  <si>
    <t>GET NICE FINANCIAL GROUP LIMITED</t>
    <phoneticPr fontId="2" type="noConversion"/>
  </si>
  <si>
    <t>HENGTOU SECURITIES</t>
    <phoneticPr fontId="2" type="noConversion"/>
  </si>
  <si>
    <t>YAN TAT GROUP HOLDINGS LIMITED</t>
    <phoneticPr fontId="2" type="noConversion"/>
  </si>
  <si>
    <t>CHINA ZHONGDI DAIRY HOLDINGS COMPANY LIMITED</t>
    <phoneticPr fontId="2" type="noConversion"/>
  </si>
  <si>
    <t>JIYI HOUSEHOLD INTERNATIONAL HOLDINGS LIMITED</t>
    <phoneticPr fontId="2" type="noConversion"/>
  </si>
  <si>
    <t>AP RENTALS HOLDINGS LIMITED</t>
    <phoneticPr fontId="2" type="noConversion"/>
  </si>
  <si>
    <t>CHINA REINSURANCE GROUP CORPORATION</t>
    <phoneticPr fontId="2" type="noConversion"/>
  </si>
  <si>
    <t>HARMONICARE MEDICAL HOLDINGS LIMITED</t>
    <phoneticPr fontId="2" type="noConversion"/>
  </si>
  <si>
    <t>LIVZON PHARMACEUTICAL GROUP INC.</t>
    <phoneticPr fontId="2" type="noConversion"/>
  </si>
  <si>
    <t>NEW CENTURY HEALTHCARE HOLDING CO., LIMITED</t>
    <phoneticPr fontId="6" type="noConversion"/>
  </si>
  <si>
    <t>PLOVER BAY</t>
    <phoneticPr fontId="2" type="noConversion"/>
  </si>
  <si>
    <t>RICI HEALTHCARE HOLDINGS LTD.</t>
    <phoneticPr fontId="2" type="noConversion"/>
  </si>
  <si>
    <t>ZHEJIANG TENGY ENVIORNMENTAL TECHNOLOGY CO., LTD</t>
    <phoneticPr fontId="2" type="noConversion"/>
  </si>
  <si>
    <t>3SBIO INC.</t>
    <phoneticPr fontId="2" type="noConversion"/>
  </si>
  <si>
    <t>CHINA PRATYTIME CULTURE HOLDINGS LIMITED</t>
    <phoneticPr fontId="2" type="noConversion"/>
  </si>
  <si>
    <t>LANZHOU ZHUANGYUAN PASTURE CO., LTD.</t>
    <phoneticPr fontId="2" type="noConversion"/>
  </si>
  <si>
    <t>YUK WING GROUP HOLDINGS LIMITED</t>
    <phoneticPr fontId="6" type="noConversion"/>
  </si>
  <si>
    <t>ZHONG AO HOME GROUP LIMITED</t>
    <phoneticPr fontId="2" type="noConversion"/>
  </si>
  <si>
    <t>IBI GROUP HOLDINGS LTD</t>
    <phoneticPr fontId="2" type="noConversion"/>
  </si>
  <si>
    <t>GENSCRIPT BIOTECH CORPORATION</t>
    <phoneticPr fontId="2" type="noConversion"/>
  </si>
  <si>
    <t>EVER HARVEST GROUP HOLDINGS LIMITED</t>
    <phoneticPr fontId="2" type="noConversion"/>
  </si>
  <si>
    <t>GUANGZHOU RURAL COMMERCIAL BANK CO., LTD.</t>
    <phoneticPr fontId="6" type="noConversion"/>
  </si>
  <si>
    <t>BHCC HOLDING LIMITED</t>
    <phoneticPr fontId="6" type="noConversion"/>
  </si>
  <si>
    <t>CHINNEY KIN WING HOLDINGS LIMITED</t>
    <phoneticPr fontId="2" type="noConversion"/>
  </si>
  <si>
    <t>K. H. GROUP HOLDINGS LIMITED</t>
    <phoneticPr fontId="2" type="noConversion"/>
  </si>
  <si>
    <t>STAR PROPERTIES GROUP</t>
    <phoneticPr fontId="2" type="noConversion"/>
  </si>
  <si>
    <t>MANFIELD CHEMICAL HOLDINGS LIMITED</t>
    <phoneticPr fontId="2" type="noConversion"/>
  </si>
  <si>
    <t>CHINA ANIMATION CHARACTERS COMPANY LIMITED</t>
    <phoneticPr fontId="2" type="noConversion"/>
  </si>
  <si>
    <t>SUNDART HOLDINGS LIMITED</t>
    <phoneticPr fontId="2" type="noConversion"/>
  </si>
  <si>
    <t>MISHENG EDUCATION GROUP COMPANY LIMITED</t>
    <phoneticPr fontId="6" type="noConversion"/>
  </si>
  <si>
    <t>XIN POINT HOLDINGS LIMITED</t>
    <phoneticPr fontId="6" type="noConversion"/>
  </si>
  <si>
    <t>CHINA ART FINANCIAL HOLDINGS LTD.</t>
    <phoneticPr fontId="2" type="noConversion"/>
  </si>
  <si>
    <t>CHINA UNIENERGY GROUP LIMITED</t>
    <phoneticPr fontId="2" type="noConversion"/>
  </si>
  <si>
    <t>MORRIS HOLDINGS LIMITED</t>
    <phoneticPr fontId="6" type="noConversion"/>
  </si>
  <si>
    <t>QUANZHOU HUIXIN MICRO-CREDIT CO., LTD</t>
    <phoneticPr fontId="2" type="noConversion"/>
  </si>
  <si>
    <t>YIHAI INTERNATIONAL HOLDING LTD.</t>
    <phoneticPr fontId="2" type="noConversion"/>
  </si>
  <si>
    <t>PROGRESSIVE PATH GROUP HOLDINGS LIMITED</t>
    <phoneticPr fontId="2" type="noConversion"/>
  </si>
  <si>
    <t>YADEA GROUP HOLDINGS LTD.</t>
    <phoneticPr fontId="2" type="noConversion"/>
  </si>
  <si>
    <t>CHINA LEON INSPECTION HOLDING LTD</t>
    <phoneticPr fontId="2" type="noConversion"/>
  </si>
  <si>
    <t>CHINA LOGISTICS PROPERTY HOLDINGS CO., LTD</t>
    <phoneticPr fontId="2" type="noConversion"/>
  </si>
  <si>
    <t>HEBEI YICHEN INDUSTRIAL GROUP CORPORATION LIMITED</t>
    <phoneticPr fontId="6" type="noConversion"/>
  </si>
  <si>
    <t>CHINA DEVELOPMENT BANK FINANCIAL LEASING CO.LTD</t>
    <phoneticPr fontId="2" type="noConversion"/>
  </si>
  <si>
    <t>VPOWER GROUP INTERNATIONAL</t>
    <phoneticPr fontId="2" type="noConversion"/>
  </si>
  <si>
    <t>CHONG KIN GROUP HOLDINGS LIMITED</t>
    <phoneticPr fontId="2" type="noConversion"/>
  </si>
  <si>
    <t>COFCO MEAT HOLDINGS LIMITED</t>
    <phoneticPr fontId="2" type="noConversion"/>
  </si>
  <si>
    <t xml:space="preserve">PANTRONICS HOLDINGS LTD. </t>
    <phoneticPr fontId="2" type="noConversion"/>
  </si>
  <si>
    <t>VINCENT MEDICAL HOLDINGS LIMITED</t>
    <phoneticPr fontId="2" type="noConversion"/>
  </si>
  <si>
    <t>NANFANG COMMUNICATION HOLDINGS LIMITED</t>
    <phoneticPr fontId="6" type="noConversion"/>
  </si>
  <si>
    <t xml:space="preserve">HILONG HOLDING LIMITED </t>
    <phoneticPr fontId="2" type="noConversion"/>
  </si>
  <si>
    <t>ABLE ENGINEERING HOLDINGS LIMITED</t>
    <phoneticPr fontId="6" type="noConversion"/>
  </si>
  <si>
    <t>YUZHOU PROPERTIES COMPANY LIMITED</t>
    <phoneticPr fontId="2" type="noConversion"/>
  </si>
  <si>
    <t>MENGKE HOLDINGS LIMITED</t>
    <phoneticPr fontId="2" type="noConversion"/>
  </si>
  <si>
    <t>KIN SHING HOLDINGS LIMITED</t>
    <phoneticPr fontId="6" type="noConversion"/>
  </si>
  <si>
    <t>SHANGHAI DAZHONG PUBLIC UTILITIES (GROUP) CO., LTD.</t>
    <phoneticPr fontId="2" type="noConversion"/>
  </si>
  <si>
    <t>SH GROUP (HOLDINGS) LIMITED</t>
    <phoneticPr fontId="6" type="noConversion"/>
  </si>
  <si>
    <t>KAISA GROUP HOLDINGS LTD.</t>
    <phoneticPr fontId="6" type="noConversion"/>
  </si>
  <si>
    <t>INNER MONGOLIA ENERGY ENGINEERING CO., LTD.</t>
    <phoneticPr fontId="6" type="noConversion"/>
  </si>
  <si>
    <t>PRECISION TSUGAMI (CHINA) CORPORATION LIMITED</t>
    <phoneticPr fontId="6" type="noConversion"/>
  </si>
  <si>
    <t>OKURA HOLDINGS LIMITED</t>
    <phoneticPr fontId="6" type="noConversion"/>
  </si>
  <si>
    <t>ISDN HOLDINGS LIMITED</t>
    <phoneticPr fontId="6" type="noConversion"/>
  </si>
  <si>
    <t>POSTAL SAVINGS BANK OF CHINA CO., LIMITED</t>
    <phoneticPr fontId="2" type="noConversion"/>
  </si>
  <si>
    <t>SANROC INTERNATIONAL HOLDINGS LIMITED</t>
    <phoneticPr fontId="6" type="noConversion"/>
  </si>
  <si>
    <t>YEE HOP HOLDINGS LIMITED</t>
    <phoneticPr fontId="2" type="noConversion"/>
  </si>
  <si>
    <t>MILESTONE BUILDER HOLIDINGS LTD</t>
    <phoneticPr fontId="6" type="noConversion"/>
  </si>
  <si>
    <t>BGMC INTERNATIONAL LIMITED</t>
    <phoneticPr fontId="6" type="noConversion"/>
  </si>
  <si>
    <t>S&amp;P INTERNATIONAL HOLDINGS LIMITED</t>
    <phoneticPr fontId="6" type="noConversion"/>
  </si>
  <si>
    <t>SISRAM MEDICAL LTD</t>
    <phoneticPr fontId="6" type="noConversion"/>
  </si>
  <si>
    <t>DONGGUANG CHEMICAL LIMTED</t>
    <phoneticPr fontId="6" type="noConversion"/>
  </si>
  <si>
    <t>GEOTECH HOLDINGS LTD.</t>
    <phoneticPr fontId="6" type="noConversion"/>
  </si>
  <si>
    <t>AUSNUTRIA DAIRY CORPORATION LTD</t>
    <phoneticPr fontId="6" type="noConversion"/>
  </si>
  <si>
    <t>SUNFONDA GROUP HOLDINGS LIMITED</t>
    <phoneticPr fontId="2" type="noConversion"/>
  </si>
  <si>
    <t>GF SECURITIES CO., LTD.</t>
    <phoneticPr fontId="2" type="noConversion"/>
  </si>
  <si>
    <t>CRCC HIGH-TECH EQUIPMENT CORPORATION LIMITED</t>
    <phoneticPr fontId="2" type="noConversion"/>
  </si>
  <si>
    <t>BEIJING SPORTS AND ENTERTAINMENT INDUSTRY GROUP LTD</t>
    <phoneticPr fontId="2" type="noConversion"/>
  </si>
  <si>
    <t>CGN POWER CO., LTD.</t>
    <phoneticPr fontId="2" type="noConversion"/>
  </si>
  <si>
    <t>CPM GROUP LTD.</t>
    <phoneticPr fontId="6" type="noConversion"/>
  </si>
  <si>
    <t>EVERGREEN PRODUCTS GROUP LIMITED</t>
    <phoneticPr fontId="6" type="noConversion"/>
  </si>
  <si>
    <t>CHINA SCE PROPERTY HOLDINGS LTD.</t>
    <phoneticPr fontId="6" type="noConversion"/>
  </si>
  <si>
    <t>IMAX CHINA HOLDING. INC</t>
    <phoneticPr fontId="6" type="noConversion"/>
  </si>
  <si>
    <t>TIAN GE INTERACTIVE HOLDINGS LTD</t>
    <phoneticPr fontId="2" type="noConversion"/>
  </si>
  <si>
    <t>NAMESON HOLDINGS LTD</t>
    <phoneticPr fontId="2" type="noConversion"/>
  </si>
  <si>
    <t>MICROWARE GROUP LIMITED</t>
    <phoneticPr fontId="6" type="noConversion"/>
  </si>
  <si>
    <t>PINE CARE GROUP LIMITED</t>
    <phoneticPr fontId="6" type="noConversion"/>
  </si>
  <si>
    <t>MAN WAH HOLDINGS LIMITED</t>
    <phoneticPr fontId="6" type="noConversion"/>
  </si>
  <si>
    <t>CHINA NEW HIGHER EDUCATION GROUP LIMITED</t>
    <phoneticPr fontId="6" type="noConversion"/>
  </si>
  <si>
    <t>SSY GROUP LTD</t>
    <phoneticPr fontId="2" type="noConversion"/>
  </si>
  <si>
    <t>CHANHIGH HOLDINGS LIMITED</t>
    <phoneticPr fontId="6" type="noConversion"/>
  </si>
  <si>
    <t xml:space="preserve">AUSUPREME INTERNATIONAL HOLDINGS LIMITED </t>
    <phoneticPr fontId="2" type="noConversion"/>
  </si>
  <si>
    <t>SHENGJING BANK CO., LTD.</t>
    <phoneticPr fontId="2" type="noConversion"/>
  </si>
  <si>
    <t>CHERISH HOLDINGS LIMITED</t>
    <phoneticPr fontId="2" type="noConversion"/>
  </si>
  <si>
    <t>WENZHOU KANGNING HOSPITAL CO., LTD.</t>
    <phoneticPr fontId="2" type="noConversion"/>
  </si>
  <si>
    <t>SMART-CORE HOLDINGS LIMITED</t>
    <phoneticPr fontId="2" type="noConversion"/>
  </si>
  <si>
    <t>LIFESTYLE PROPERTIES DEVELOPMENT LTD.</t>
    <phoneticPr fontId="6" type="noConversion"/>
  </si>
  <si>
    <t>LUYE PHARMA</t>
    <phoneticPr fontId="2" type="noConversion"/>
  </si>
  <si>
    <t>REGINA MIRACLE INTERNATIONAL (HOLDINGS) LIMITED</t>
    <phoneticPr fontId="2" type="noConversion"/>
  </si>
  <si>
    <t>KAKIKO GROUP LIMITED</t>
    <phoneticPr fontId="6" type="noConversion"/>
  </si>
  <si>
    <t>WEST CHINA CEMENT LTD.</t>
    <phoneticPr fontId="6" type="noConversion"/>
  </si>
  <si>
    <t>LAI SI ENTERPRISE HOLDINGS LIMITED</t>
    <phoneticPr fontId="6" type="noConversion"/>
  </si>
  <si>
    <t>WUXI BIOLOGICS (CAYMAN) INC.</t>
    <phoneticPr fontId="6" type="noConversion"/>
  </si>
  <si>
    <t>HUARONG INVESTMENT STOCK CORPORATION LTD</t>
    <phoneticPr fontId="2" type="noConversion"/>
  </si>
  <si>
    <t>HAILAN HOLDINGS LIMITED</t>
    <phoneticPr fontId="2" type="noConversion"/>
  </si>
  <si>
    <t>CHUANGMEI PHARMACEUTICAL CO. LTD.</t>
    <phoneticPr fontId="2" type="noConversion"/>
  </si>
  <si>
    <t>SHENZHOU INTERNATIONAL GROUP HOLDINGS LIMITED</t>
    <phoneticPr fontId="2" type="noConversion"/>
  </si>
  <si>
    <t>UNITED STRENGTH POWER HOLDINGS LIMITED</t>
    <phoneticPr fontId="6" type="noConversion"/>
  </si>
  <si>
    <t>BAOYE GROUP CO. LTD.</t>
    <phoneticPr fontId="2" type="noConversion"/>
  </si>
  <si>
    <t>SUNNY OPTICAL TECHNOLOGY (GROUP) CO. LTD.</t>
    <phoneticPr fontId="6" type="noConversion"/>
  </si>
  <si>
    <t>BOC AVIATION LIMITED</t>
    <phoneticPr fontId="2" type="noConversion"/>
  </si>
  <si>
    <t>GUOTAI JUNAN SECURITIES CO., LTD</t>
    <phoneticPr fontId="6" type="noConversion"/>
  </si>
  <si>
    <t>JACOBSON PHARMA CORPORATION LIMITED</t>
    <phoneticPr fontId="2" type="noConversion"/>
  </si>
  <si>
    <t>CHINA OVERSEAS PROPERTY MANAGEMENT CO., LTD.</t>
    <phoneticPr fontId="2" type="noConversion"/>
  </si>
  <si>
    <t>AAG ENERGY HOLDINGS LIMITED</t>
    <phoneticPr fontId="2" type="noConversion"/>
  </si>
  <si>
    <t>HUAJIN INTERNATIONAL HOLDINGS LIMITED</t>
    <phoneticPr fontId="2" type="noConversion"/>
  </si>
  <si>
    <t>CHINA HUARONG ASSEST MANAGEMENT CO., LTD.</t>
    <phoneticPr fontId="2" type="noConversion"/>
  </si>
  <si>
    <t>GOLDEN FAITH GROUP HOLDINGS LIMITED</t>
    <phoneticPr fontId="6" type="noConversion"/>
  </si>
  <si>
    <t>GREENTOWN SERVICE GROUP</t>
    <phoneticPr fontId="2" type="noConversion"/>
  </si>
  <si>
    <t>CHINA SHINEWAY PHARMACEUTICAL GROUP LIMITED</t>
    <phoneticPr fontId="2" type="noConversion"/>
  </si>
  <si>
    <t>CSOP SZSE CHINEXT ETF</t>
    <phoneticPr fontId="2" type="noConversion"/>
  </si>
  <si>
    <t>JNBY DESIGN LIMITED</t>
    <phoneticPr fontId="2" type="noConversion"/>
  </si>
  <si>
    <t>CHINA RESOURES PHARMACEUTICAL GROUP LIMITED</t>
    <phoneticPr fontId="2" type="noConversion"/>
  </si>
  <si>
    <t>BOCOM INTERNATIONAL HOLDINGS COMPANY LIMITED</t>
    <phoneticPr fontId="6" type="noConversion"/>
  </si>
  <si>
    <t>LINGBAO GOLD COMPANY LIMITED</t>
    <phoneticPr fontId="2" type="noConversion"/>
  </si>
  <si>
    <t>PERSTA RESOURCES INC</t>
    <phoneticPr fontId="6" type="noConversion"/>
  </si>
  <si>
    <t>MODERN DENTAL GROUP LIMITED</t>
    <phoneticPr fontId="2" type="noConversion"/>
  </si>
  <si>
    <t>FUYAO GLASS</t>
    <phoneticPr fontId="2" type="noConversion"/>
  </si>
  <si>
    <t>HANG SANG (SIU PO) INTERNATIONAL HOLDING COMPANY LIMITED</t>
    <phoneticPr fontId="2" type="noConversion"/>
  </si>
  <si>
    <t>CLIFFORD MODERN LIVING HOLDINGS LTD.</t>
    <phoneticPr fontId="2" type="noConversion"/>
  </si>
  <si>
    <t>GUANGDONG KANGHUA HEALTHCARE., LTD.</t>
    <phoneticPr fontId="2" type="noConversion"/>
  </si>
  <si>
    <t>KUNMING DIANCHI WATER TREATMENT CO., LTD.</t>
    <phoneticPr fontId="6" type="noConversion"/>
  </si>
  <si>
    <t>ROYAL DELUXE HOLDINGS LIMITED</t>
    <phoneticPr fontId="6" type="noConversion"/>
  </si>
  <si>
    <t>DALI FOODS GROUP CO. LIMITED</t>
    <phoneticPr fontId="6" type="noConversion"/>
  </si>
  <si>
    <t>KIDDIELAND INTERNATIONAL LIMITED</t>
    <phoneticPr fontId="6" type="noConversion"/>
  </si>
  <si>
    <t>Wealthy Way Group Limited</t>
    <phoneticPr fontId="6" type="noConversion"/>
  </si>
  <si>
    <t>BANK OF QINGDAO CO., LTD.</t>
    <phoneticPr fontId="2" type="noConversion"/>
  </si>
  <si>
    <t>HOSPITAL CORPORATION OF CHINA LIMITED</t>
    <phoneticPr fontId="6" type="noConversion"/>
  </si>
  <si>
    <t>CROSSTE GROUP HOLDINGS LIMITED</t>
    <phoneticPr fontId="2" type="noConversion"/>
  </si>
  <si>
    <t>GREENTOWN CHINA HOLDINGS LIMITED</t>
    <phoneticPr fontId="2" type="noConversion"/>
  </si>
  <si>
    <t>CHINA INTERNATIONAL CAPITAL CORPORATION LIMITED</t>
    <phoneticPr fontId="2" type="noConversion"/>
  </si>
  <si>
    <t>DFZQ</t>
    <phoneticPr fontId="2" type="noConversion"/>
  </si>
  <si>
    <t>THE GOVT OF THE HKSAR OF THE PRC IBONDS 2018</t>
    <phoneticPr fontId="2" type="noConversion"/>
  </si>
  <si>
    <t>HKGB IBOND 1906</t>
    <phoneticPr fontId="2" type="noConversion"/>
  </si>
  <si>
    <t>G &amp; M HOLDINGS LIMITED</t>
    <phoneticPr fontId="6" type="noConversion"/>
  </si>
  <si>
    <t>ZHONGAN ONLINE P &amp; C INSURANCE CO., LTD</t>
    <phoneticPr fontId="6" type="noConversion"/>
  </si>
  <si>
    <t>CSC FINANCIAL CO., LIMITED</t>
    <phoneticPr fontId="2" type="noConversion"/>
  </si>
  <si>
    <t>WISDOM EDUCATIONAL COMPANY LIMITED</t>
    <phoneticPr fontId="6" type="noConversion"/>
  </si>
  <si>
    <t>WING CHI HOLDINGS LIMITED</t>
    <phoneticPr fontId="6" type="noConversion"/>
  </si>
  <si>
    <t>FIT HON TENG LIMITED</t>
    <phoneticPr fontId="6" type="noConversion"/>
  </si>
  <si>
    <t>CHINA MERCHANTS SECURITIES CO., LTD</t>
    <phoneticPr fontId="2" type="noConversion"/>
  </si>
  <si>
    <t>UTS MARKETING SOLUTIONS HOLDINGS LIMITED</t>
    <phoneticPr fontId="6" type="noConversion"/>
  </si>
  <si>
    <t>JIUTAI RURAL COMMERCIAL BANK</t>
    <phoneticPr fontId="6" type="noConversion"/>
  </si>
  <si>
    <t>JINMAO INVESTMENTS - SS</t>
    <phoneticPr fontId="2" type="noConversion"/>
  </si>
  <si>
    <t>GEMILANG INTERNATIONAL LIMITED</t>
    <phoneticPr fontId="2" type="noConversion"/>
  </si>
  <si>
    <t>CHINA YUHUA EDUCATION CORPORATION LIMITED</t>
    <phoneticPr fontId="6" type="noConversion"/>
  </si>
  <si>
    <t>EVERBRIGHT SECURITIES COMPANY LIMITED</t>
    <phoneticPr fontId="2" type="noConversion"/>
  </si>
  <si>
    <t>GUANGDONG ADWAY CONSTRUCTION(GROUP)</t>
    <phoneticPr fontId="2" type="noConversion"/>
  </si>
  <si>
    <t>PROSPER CONSTRUCTION HOLDINGS LIMITED</t>
    <phoneticPr fontId="2" type="noConversion"/>
  </si>
  <si>
    <t>SHANGHAI HAOHAI BIOLOGICAL TECHNOLOGY</t>
    <phoneticPr fontId="2" type="noConversion"/>
  </si>
  <si>
    <t>BLUE SKY POWER HOLDINGS LIMITED</t>
    <phoneticPr fontId="6" type="noConversion"/>
  </si>
  <si>
    <t>HONMA GOLF LIMITED</t>
    <phoneticPr fontId="2" type="noConversion"/>
  </si>
  <si>
    <t>FLAT GLASS GROUP CO., LTD.</t>
    <phoneticPr fontId="2" type="noConversion"/>
  </si>
  <si>
    <t>YANGTZE OPTICAL FIBRE AND CABLE JOINT STOCK LIMITED COMPANY</t>
    <phoneticPr fontId="2" type="noConversion"/>
  </si>
  <si>
    <t>HENAN JINMA ENERGY COMPANY LIMITED</t>
    <phoneticPr fontId="6" type="noConversion"/>
  </si>
  <si>
    <t>HUATAI SECURITIES CO.,LTD.</t>
    <phoneticPr fontId="2" type="noConversion"/>
  </si>
  <si>
    <t>HIN SANG GROUP (INTERNATIONAL) HOLDING CO. LTD.</t>
    <phoneticPr fontId="2" type="noConversion"/>
  </si>
  <si>
    <t>GOLDEN THROAT HOLDINGS GROUP COMPANY LIMITED</t>
    <phoneticPr fontId="2" type="noConversion"/>
  </si>
  <si>
    <t>OURGAME INTERNATIONAL HOLDINGS LIMITED</t>
    <phoneticPr fontId="2" type="noConversion"/>
  </si>
  <si>
    <t xml:space="preserve">CSOP HSI DAILY (2X) LEVERAGED PRODUCT </t>
    <phoneticPr fontId="2" type="noConversion"/>
  </si>
  <si>
    <t>CSOP HSCEI DAILY (2X) LEVERAGED PRODUC</t>
    <phoneticPr fontId="2" type="noConversion"/>
  </si>
  <si>
    <t>CSOP HSI DAILY (-1X) INVERSE PRODUCT</t>
    <phoneticPr fontId="2" type="noConversion"/>
  </si>
  <si>
    <t xml:space="preserve">CSOP HSCEI DAILY (-1X) INVERSE PRODUCT </t>
    <phoneticPr fontId="2" type="noConversion"/>
  </si>
  <si>
    <t>CSOP FTSE CHINA A50 ETF   (DUAL COUNTER)</t>
    <phoneticPr fontId="2" type="noConversion"/>
  </si>
  <si>
    <t>ISHARES FTSE A50 CHINA INDEX ETF (MULTIPLE COUNTER)</t>
    <phoneticPr fontId="6" type="noConversion"/>
  </si>
  <si>
    <t>HANG SENG H-SHARE INDEX ETF (DUAL COUNTER)</t>
    <phoneticPr fontId="2" type="noConversion"/>
  </si>
  <si>
    <t>CSOP SZSE CHINEXT ETF (DUAL COUNTER)</t>
    <phoneticPr fontId="2" type="noConversion"/>
  </si>
  <si>
    <t>R PRC B1812-R</t>
    <phoneticPr fontId="6" type="noConversion"/>
  </si>
  <si>
    <t xml:space="preserve">HUI XIAN REIT </t>
    <phoneticPr fontId="6" type="noConversion"/>
  </si>
  <si>
    <t>Updated On 12/6/2017</t>
    <phoneticPr fontId="2" type="noConversion"/>
  </si>
  <si>
    <t xml:space="preserve"> STOCK CODE</t>
    <phoneticPr fontId="2" type="noConversion"/>
  </si>
  <si>
    <t>SHANGHAI PUDONG DEVELOPMENT BANK</t>
    <phoneticPr fontId="6" type="noConversion"/>
  </si>
  <si>
    <t xml:space="preserve">CHINA WORLD TRADE CENTER </t>
    <phoneticPr fontId="6" type="noConversion"/>
  </si>
  <si>
    <t>BEIJING CAPITAL</t>
    <phoneticPr fontId="6" type="noConversion"/>
  </si>
  <si>
    <t xml:space="preserve">SHANGHAI INTERNATIONAL AIRPORT </t>
    <phoneticPr fontId="6" type="noConversion"/>
  </si>
  <si>
    <t xml:space="preserve">INNER MONGOLIA BAOTOU STEEL UNION </t>
    <phoneticPr fontId="6" type="noConversion"/>
  </si>
  <si>
    <t>HUANENG POWER INTERNATIONAL</t>
    <phoneticPr fontId="6" type="noConversion"/>
  </si>
  <si>
    <t xml:space="preserve">HUA XIA BANK </t>
    <phoneticPr fontId="6" type="noConversion"/>
  </si>
  <si>
    <t xml:space="preserve">CHINA MINSHENG BANKING </t>
    <phoneticPr fontId="6" type="noConversion"/>
  </si>
  <si>
    <t xml:space="preserve">SHANGHAI INTERNATIONAL PORT </t>
    <phoneticPr fontId="6" type="noConversion"/>
  </si>
  <si>
    <t>BAOSHAN IRON &amp; STEEL</t>
    <phoneticPr fontId="6" type="noConversion"/>
  </si>
  <si>
    <t xml:space="preserve">SHANGHAI ELECTRIC POWER </t>
    <phoneticPr fontId="6" type="noConversion"/>
  </si>
  <si>
    <t xml:space="preserve">ZHEJIANG ZHENENG ELECTRIC POWER </t>
    <phoneticPr fontId="6" type="noConversion"/>
  </si>
  <si>
    <t xml:space="preserve">CHINA SHIPPING DEVELOPMENT </t>
    <phoneticPr fontId="6" type="noConversion"/>
  </si>
  <si>
    <t xml:space="preserve">HUADIAN POWER INTERNATIONAL </t>
    <phoneticPr fontId="6" type="noConversion"/>
  </si>
  <si>
    <t xml:space="preserve">CHINA PETROLEUM AND CHEMICAL </t>
    <phoneticPr fontId="6" type="noConversion"/>
  </si>
  <si>
    <t xml:space="preserve">CHINA SOUTHERN AIRLINES </t>
    <phoneticPr fontId="6" type="noConversion"/>
  </si>
  <si>
    <t xml:space="preserve">CITIC SECURITIES </t>
    <phoneticPr fontId="6" type="noConversion"/>
  </si>
  <si>
    <t xml:space="preserve">SANY HEAVY INDUSTRY </t>
    <phoneticPr fontId="6" type="noConversion"/>
  </si>
  <si>
    <t xml:space="preserve">CHINA MERCHANTS BANK </t>
    <phoneticPr fontId="6" type="noConversion"/>
  </si>
  <si>
    <t xml:space="preserve">BEIJING GEHUA CATV NETWORK </t>
    <phoneticPr fontId="6" type="noConversion"/>
  </si>
  <si>
    <t>AVICOPTER</t>
    <phoneticPr fontId="6" type="noConversion"/>
  </si>
  <si>
    <t xml:space="preserve">SICHUAN ROAD &amp; BRIDGE </t>
    <phoneticPr fontId="6" type="noConversion"/>
  </si>
  <si>
    <t>POLY REAL ESTATE</t>
    <phoneticPr fontId="6" type="noConversion"/>
  </si>
  <si>
    <t>CHINA UNITED NETWORK COMMUNICATIONS</t>
    <phoneticPr fontId="6" type="noConversion"/>
  </si>
  <si>
    <t xml:space="preserve">CHINA MEHECO </t>
    <phoneticPr fontId="6" type="noConversion"/>
  </si>
  <si>
    <t xml:space="preserve">HISENSE ELECTRIC </t>
    <phoneticPr fontId="6" type="noConversion"/>
  </si>
  <si>
    <t>CHINA RESOURCES DOUBLE－CRANE PHARMACEUTICAL</t>
    <phoneticPr fontId="6" type="noConversion"/>
  </si>
  <si>
    <t xml:space="preserve">ZHENGZHOU YUTONG BUS </t>
    <phoneticPr fontId="6" type="noConversion"/>
  </si>
  <si>
    <t xml:space="preserve">CHINA GEZHOUBA </t>
    <phoneticPr fontId="6" type="noConversion"/>
  </si>
  <si>
    <t xml:space="preserve">SHANGHAI MALING AQUARIUS </t>
    <phoneticPr fontId="6" type="noConversion"/>
  </si>
  <si>
    <t xml:space="preserve">HUMANWELL HEALTHCARE </t>
    <phoneticPr fontId="6" type="noConversion"/>
  </si>
  <si>
    <t xml:space="preserve">BEIJING TONGRENTANG </t>
    <phoneticPr fontId="6" type="noConversion"/>
  </si>
  <si>
    <t>TBEA</t>
    <phoneticPr fontId="6" type="noConversion"/>
  </si>
  <si>
    <t xml:space="preserve">GUANGZHOU DEVELOPMENT </t>
    <phoneticPr fontId="6" type="noConversion"/>
  </si>
  <si>
    <t xml:space="preserve">TSINGHUA TONGFANG </t>
    <phoneticPr fontId="6" type="noConversion"/>
  </si>
  <si>
    <t xml:space="preserve">SAIC MOTOR </t>
    <phoneticPr fontId="6" type="noConversion"/>
  </si>
  <si>
    <t xml:space="preserve">SINOLINK SECURITIES </t>
    <phoneticPr fontId="6" type="noConversion"/>
  </si>
  <si>
    <t>CHINA NORTHERN RARE EARTH (GROUP) HIGH-TECH</t>
    <phoneticPr fontId="6" type="noConversion"/>
  </si>
  <si>
    <t xml:space="preserve">CHINA EASTERN AIRLINES </t>
    <phoneticPr fontId="6" type="noConversion"/>
  </si>
  <si>
    <t xml:space="preserve">CHONGQING THREE GORGES WATER CONSERVANCY AND ELECTRIC POWER </t>
    <phoneticPr fontId="6" type="noConversion"/>
  </si>
  <si>
    <t>CHINA SPACESAT</t>
    <phoneticPr fontId="6" type="noConversion"/>
  </si>
  <si>
    <t xml:space="preserve">Y.U.D YANGTZE RIVER INVESTMENT INDUSTRY </t>
    <phoneticPr fontId="6" type="noConversion"/>
  </si>
  <si>
    <t xml:space="preserve">CHINA RAILWAY TIELONG CONTAINER LOGISTICS </t>
    <phoneticPr fontId="6" type="noConversion"/>
  </si>
  <si>
    <t xml:space="preserve">LUCKY FILM </t>
    <phoneticPr fontId="6" type="noConversion"/>
  </si>
  <si>
    <t xml:space="preserve">CHINA CYTS TOURS HOLDING </t>
    <phoneticPr fontId="6" type="noConversion"/>
  </si>
  <si>
    <t xml:space="preserve">KINGFA SCI.&amp;TECH. </t>
    <phoneticPr fontId="6" type="noConversion"/>
  </si>
  <si>
    <t xml:space="preserve">CHINA CSSC HOLDINGS </t>
    <phoneticPr fontId="6" type="noConversion"/>
  </si>
  <si>
    <t>XIAMEN C&amp;D</t>
    <phoneticPr fontId="6" type="noConversion"/>
  </si>
  <si>
    <t xml:space="preserve">WINTIME ENERGY </t>
    <phoneticPr fontId="6" type="noConversion"/>
  </si>
  <si>
    <t xml:space="preserve">CHINA SPORTS INDUSTRY </t>
    <phoneticPr fontId="6" type="noConversion"/>
  </si>
  <si>
    <t xml:space="preserve">BEIJING TIANTAN BIOLOGICAL PRODUCTS </t>
    <phoneticPr fontId="6" type="noConversion"/>
  </si>
  <si>
    <t>BEIQI FOTON MOTOR</t>
    <phoneticPr fontId="6" type="noConversion"/>
  </si>
  <si>
    <t xml:space="preserve">SHANGHAI CONSTRUCTION </t>
    <phoneticPr fontId="6" type="noConversion"/>
  </si>
  <si>
    <t xml:space="preserve">SHANGHAI BELLING </t>
    <phoneticPr fontId="6" type="noConversion"/>
  </si>
  <si>
    <t>MEIDU ENERGY CORPORATION</t>
    <phoneticPr fontId="6" type="noConversion"/>
  </si>
  <si>
    <t xml:space="preserve">YOUNGOR </t>
    <phoneticPr fontId="6" type="noConversion"/>
  </si>
  <si>
    <t>SHENGYI TECHNOLOGY</t>
    <phoneticPr fontId="6" type="noConversion"/>
  </si>
  <si>
    <t xml:space="preserve">GREE REAL ESTATE </t>
    <phoneticPr fontId="6" type="noConversion"/>
  </si>
  <si>
    <t xml:space="preserve">YANZHOU COAL MINING </t>
    <phoneticPr fontId="6" type="noConversion"/>
  </si>
  <si>
    <t xml:space="preserve">SHANGHAI FOSUN PHARMACEUTICAL </t>
    <phoneticPr fontId="6" type="noConversion"/>
  </si>
  <si>
    <t xml:space="preserve">XINJIANG YILITE INDUSTRY </t>
    <phoneticPr fontId="6" type="noConversion"/>
  </si>
  <si>
    <t xml:space="preserve">JIANGSU WUZHONG INDUSTRIAL </t>
    <phoneticPr fontId="6" type="noConversion"/>
  </si>
  <si>
    <t>XINHU ZHONGBAO</t>
    <phoneticPr fontId="6" type="noConversion"/>
  </si>
  <si>
    <t>SHANGHAI ZIJIANG ENTERPRISE</t>
    <phoneticPr fontId="6" type="noConversion"/>
  </si>
  <si>
    <t xml:space="preserve">ZHEJIANG MEDICINE </t>
    <phoneticPr fontId="6" type="noConversion"/>
  </si>
  <si>
    <t>SHANDONG NANSHAN ALUMINIUM</t>
    <phoneticPr fontId="6" type="noConversion"/>
  </si>
  <si>
    <t xml:space="preserve">HAINAN AIRLINES </t>
    <phoneticPr fontId="6" type="noConversion"/>
  </si>
  <si>
    <t xml:space="preserve">YUNNAN  METROPOLITAN REAL ESTATE DEVELOPMENT </t>
    <phoneticPr fontId="6" type="noConversion"/>
  </si>
  <si>
    <t>BEIJING HOMYEAR CAPITAL HOLDINGS</t>
    <phoneticPr fontId="6" type="noConversion"/>
  </si>
  <si>
    <t xml:space="preserve">XINGJIANG GUANNONG FRUIT &amp; ANTLER </t>
    <phoneticPr fontId="6" type="noConversion"/>
  </si>
  <si>
    <t xml:space="preserve">GUANGHUI ENERGY </t>
    <phoneticPr fontId="6" type="noConversion"/>
  </si>
  <si>
    <t xml:space="preserve">ZHEJIANG YANKON  </t>
    <phoneticPr fontId="6" type="noConversion"/>
  </si>
  <si>
    <t xml:space="preserve">BEIJING URBAN CONSTRUCTION INVESTMENT&amp; DEVELOPMENT </t>
    <phoneticPr fontId="6" type="noConversion"/>
  </si>
  <si>
    <t xml:space="preserve">ZHEJIANG HISUN PHARMACEUTICAL </t>
    <phoneticPr fontId="6" type="noConversion"/>
  </si>
  <si>
    <t xml:space="preserve">SINOTRANS AIR TRANSPORTATION DEVELOPMENT </t>
    <phoneticPr fontId="6" type="noConversion"/>
  </si>
  <si>
    <t xml:space="preserve">JIANGSU HENGRUI  MEDICINE </t>
    <phoneticPr fontId="6" type="noConversion"/>
  </si>
  <si>
    <t>ELION CLEAN ENERGY</t>
    <phoneticPr fontId="6" type="noConversion"/>
  </si>
  <si>
    <t xml:space="preserve">HENAN LINGRUI PHARMACEUTICAL </t>
    <phoneticPr fontId="6" type="noConversion"/>
  </si>
  <si>
    <t xml:space="preserve">BRIGHT OCEANS INTER-TELECOM </t>
    <phoneticPr fontId="6" type="noConversion"/>
  </si>
  <si>
    <t>SPIC YUANDA ENVIRONMENTAL—PROTECTION</t>
    <phoneticPr fontId="6" type="noConversion"/>
  </si>
  <si>
    <t xml:space="preserve">ANGEL YEAST </t>
    <phoneticPr fontId="6" type="noConversion"/>
  </si>
  <si>
    <t xml:space="preserve">WANHUA CHEMICAL </t>
    <phoneticPr fontId="6" type="noConversion"/>
  </si>
  <si>
    <t>HENAN PINGGAO ELECTRIC</t>
    <phoneticPr fontId="6" type="noConversion"/>
  </si>
  <si>
    <t xml:space="preserve">SHANGHAI JAHWA UNITED </t>
    <phoneticPr fontId="6" type="noConversion"/>
  </si>
  <si>
    <t xml:space="preserve">GRANDBLUE ENVIRONMENT </t>
    <phoneticPr fontId="6" type="noConversion"/>
  </si>
  <si>
    <t xml:space="preserve">TIANJIN ZHONGXIN PHARMACEUTICAL </t>
    <phoneticPr fontId="6" type="noConversion"/>
  </si>
  <si>
    <t xml:space="preserve">GUANGZHOU BAIYUNSHAN PHARMACEUTICAL HOLDINGS </t>
    <phoneticPr fontId="6" type="noConversion"/>
  </si>
  <si>
    <t xml:space="preserve">SINOMACH AUTOMOBILE </t>
    <phoneticPr fontId="6" type="noConversion"/>
  </si>
  <si>
    <t xml:space="preserve">CHINA FORTUNE LAND DEVELOPMENT </t>
    <phoneticPr fontId="6" type="noConversion"/>
  </si>
  <si>
    <t>SHAANXI AEROSPACE POWER HI-TECH</t>
    <phoneticPr fontId="6" type="noConversion"/>
  </si>
  <si>
    <t xml:space="preserve">YANG QUAN COAL INDUSTRY </t>
    <phoneticPr fontId="6" type="noConversion"/>
  </si>
  <si>
    <t xml:space="preserve">SHANDONG HI-SPEED </t>
    <phoneticPr fontId="6" type="noConversion"/>
  </si>
  <si>
    <t>ZHEJIANG LONGSHENG</t>
    <phoneticPr fontId="6" type="noConversion"/>
  </si>
  <si>
    <t xml:space="preserve">JIANGXI COPPER </t>
    <phoneticPr fontId="6" type="noConversion"/>
  </si>
  <si>
    <t xml:space="preserve">JIANXI LIANCHUANG OPTO-ELECTRONIC SCIENCE&amp;TECHNOLOGY </t>
    <phoneticPr fontId="6" type="noConversion"/>
  </si>
  <si>
    <t xml:space="preserve">NINGBO YUNSHENG  </t>
    <phoneticPr fontId="6" type="noConversion"/>
  </si>
  <si>
    <t xml:space="preserve">SOUTHWEST SECURITIES </t>
    <phoneticPr fontId="6" type="noConversion"/>
  </si>
  <si>
    <t xml:space="preserve">CHINA AVIC ELECTRONICS </t>
    <phoneticPr fontId="6" type="noConversion"/>
  </si>
  <si>
    <t xml:space="preserve">CHINESE UNIVERSE PUBLISHING AND MEDIA </t>
    <phoneticPr fontId="6" type="noConversion"/>
  </si>
  <si>
    <t>HUALING XINGMA AUTOMOBILE</t>
    <phoneticPr fontId="6" type="noConversion"/>
  </si>
  <si>
    <t>BEIJING CAPITAL DEVELOPMENT</t>
    <phoneticPr fontId="6" type="noConversion"/>
  </si>
  <si>
    <t xml:space="preserve">JIANGSU EXPRESSWAY </t>
    <phoneticPr fontId="6" type="noConversion"/>
  </si>
  <si>
    <t xml:space="preserve">GUANGDONG MINGZHU </t>
    <phoneticPr fontId="6" type="noConversion"/>
  </si>
  <si>
    <t>GEMDALE</t>
    <phoneticPr fontId="6" type="noConversion"/>
  </si>
  <si>
    <t>BEIJING BASHI MEDIA</t>
    <phoneticPr fontId="6" type="noConversion"/>
  </si>
  <si>
    <t xml:space="preserve">ZHEJIANG HAIYUE </t>
    <phoneticPr fontId="6" type="noConversion"/>
  </si>
  <si>
    <t xml:space="preserve">FUJIAN LONGKING </t>
    <phoneticPr fontId="6" type="noConversion"/>
  </si>
  <si>
    <t xml:space="preserve">NANTONG JIANGSHAN AGROCHEMICAL &amp; CHEMICALS </t>
    <phoneticPr fontId="6" type="noConversion"/>
  </si>
  <si>
    <t xml:space="preserve">GUIZHOU PANJIANG REFINED COAL </t>
    <phoneticPr fontId="6" type="noConversion"/>
  </si>
  <si>
    <t xml:space="preserve">NARI TECHNOLOGY </t>
    <phoneticPr fontId="6" type="noConversion"/>
  </si>
  <si>
    <t xml:space="preserve">TANGSHAN SANYOU CHEMICAL INDUSTRIES </t>
    <phoneticPr fontId="6" type="noConversion"/>
  </si>
  <si>
    <t xml:space="preserve">ZHEJIANG CHINA COMMODITIES CITY </t>
    <phoneticPr fontId="6" type="noConversion"/>
  </si>
  <si>
    <t xml:space="preserve">ANHUI JIANGHUAI AUTOMOBILE </t>
    <phoneticPr fontId="6" type="noConversion"/>
  </si>
  <si>
    <t>KPC PHARMACEUTICALS</t>
    <phoneticPr fontId="6" type="noConversion"/>
  </si>
  <si>
    <t xml:space="preserve">SHANDONG HUALU-HENGSHENG CHEMICAL </t>
    <phoneticPr fontId="6" type="noConversion"/>
  </si>
  <si>
    <t>NORTH NAVIGATION CONTROL TECHNOLOGY</t>
    <phoneticPr fontId="6" type="noConversion"/>
  </si>
  <si>
    <t>ZHANGZHOU PIENTZEHUANG PHARMACEUTICAL</t>
    <phoneticPr fontId="6" type="noConversion"/>
  </si>
  <si>
    <t xml:space="preserve">ZHUZHOU TIMES NEW MATERIALS TECHNOLOGY </t>
    <phoneticPr fontId="6" type="noConversion"/>
  </si>
  <si>
    <t xml:space="preserve">SINO-PLATINUM METALS </t>
    <phoneticPr fontId="6" type="noConversion"/>
  </si>
  <si>
    <t xml:space="preserve">HANGZHOU SILAN MICROELECTRONICS </t>
    <phoneticPr fontId="6" type="noConversion"/>
  </si>
  <si>
    <t xml:space="preserve">SHANDONG  HOMEY  AQUATIC  DEVELOPMENT </t>
    <phoneticPr fontId="6" type="noConversion"/>
  </si>
  <si>
    <t xml:space="preserve">SHUANGLIANG ECO-ENERGY SYSTEMS </t>
    <phoneticPr fontId="6" type="noConversion"/>
  </si>
  <si>
    <t>CHINA SHIPBUILDING INDUSTRY GROUP POWER</t>
    <phoneticPr fontId="6" type="noConversion"/>
  </si>
  <si>
    <t>JIANGSU YANGNONG CHEMICAL</t>
    <phoneticPr fontId="6" type="noConversion"/>
  </si>
  <si>
    <t xml:space="preserve">ZHONGJIN GOLD </t>
    <phoneticPr fontId="6" type="noConversion"/>
  </si>
  <si>
    <t xml:space="preserve">LONG YUAN CONSTRUCTION </t>
    <phoneticPr fontId="6" type="noConversion"/>
  </si>
  <si>
    <t xml:space="preserve">JINXI AXLE </t>
    <phoneticPr fontId="6" type="noConversion"/>
  </si>
  <si>
    <t>FIBERHOME TELECOMMUNICATION TECHNOLOGIES</t>
    <phoneticPr fontId="6" type="noConversion"/>
  </si>
  <si>
    <t xml:space="preserve">KEDA CLEAN ENERGY </t>
    <phoneticPr fontId="6" type="noConversion"/>
  </si>
  <si>
    <t xml:space="preserve">SINOCHEM INTERNATIONAL </t>
    <phoneticPr fontId="6" type="noConversion"/>
  </si>
  <si>
    <t xml:space="preserve">ANHUI WATER RESOURCES DEVELOPMENT </t>
    <phoneticPr fontId="6" type="noConversion"/>
  </si>
  <si>
    <t xml:space="preserve">DELUXE FAMILY </t>
    <phoneticPr fontId="6" type="noConversion"/>
  </si>
  <si>
    <t xml:space="preserve">FANGDA CARBON NEW MATERIAL </t>
    <phoneticPr fontId="6" type="noConversion"/>
  </si>
  <si>
    <t xml:space="preserve">SHANGHAI ZHIXIN ELECTRIC </t>
    <phoneticPr fontId="6" type="noConversion"/>
  </si>
  <si>
    <t xml:space="preserve">KANGMEI PHARMACEUTICAL </t>
    <phoneticPr fontId="6" type="noConversion"/>
  </si>
  <si>
    <t xml:space="preserve">KWEICHOW MOUTAI </t>
    <phoneticPr fontId="6" type="noConversion"/>
  </si>
  <si>
    <t xml:space="preserve">ZHEJIANG HUAHAI PHARMACEUTICAL </t>
    <phoneticPr fontId="6" type="noConversion"/>
  </si>
  <si>
    <t xml:space="preserve">JIANGSU ZHONGTIAN TECHNOLOGY </t>
    <phoneticPr fontId="6" type="noConversion"/>
  </si>
  <si>
    <t>GUIZHOU GUIHANG AOTOMOTIVE COMPONENTS</t>
    <phoneticPr fontId="6" type="noConversion"/>
  </si>
  <si>
    <t xml:space="preserve">CHANGYUAN </t>
    <phoneticPr fontId="6" type="noConversion"/>
  </si>
  <si>
    <t xml:space="preserve">ZHEJIANG FEIDA ENVIRONMENTAL SCIENCE &amp;TECHNOLOGY </t>
    <phoneticPr fontId="6" type="noConversion"/>
  </si>
  <si>
    <t xml:space="preserve">CHINA RAILWAY ERJU </t>
    <phoneticPr fontId="6" type="noConversion"/>
  </si>
  <si>
    <t xml:space="preserve">TASLY PHARMACEUTICA </t>
    <phoneticPr fontId="6" type="noConversion"/>
  </si>
  <si>
    <t xml:space="preserve">SHANDONG GOLD MINING </t>
    <phoneticPr fontId="6" type="noConversion"/>
  </si>
  <si>
    <t xml:space="preserve">XIAMEN TUNGSTEN </t>
    <phoneticPr fontId="6" type="noConversion"/>
  </si>
  <si>
    <t xml:space="preserve">TIME PUBLISHING &amp; MEDIA </t>
    <phoneticPr fontId="6" type="noConversion"/>
  </si>
  <si>
    <t xml:space="preserve">JIANGSU KANION PHARMACEUTICAL </t>
    <phoneticPr fontId="6" type="noConversion"/>
  </si>
  <si>
    <t>HEBEI HENGSHUI LAOBAIGAN LIQUOR</t>
    <phoneticPr fontId="6" type="noConversion"/>
  </si>
  <si>
    <t>HUBEI JUMPCAN PHARMACEUTICAL</t>
    <phoneticPr fontId="6" type="noConversion"/>
  </si>
  <si>
    <t>HUNDSUN TECHNOLOGIES</t>
    <phoneticPr fontId="6" type="noConversion"/>
  </si>
  <si>
    <t xml:space="preserve">ZHEJIANG CONBA PHARMACEUTICAL </t>
    <phoneticPr fontId="6" type="noConversion"/>
  </si>
  <si>
    <t>BEIJING JINGNENG POWER</t>
    <phoneticPr fontId="6" type="noConversion"/>
  </si>
  <si>
    <t xml:space="preserve">WOLONG ELECTRIC </t>
    <phoneticPr fontId="6" type="noConversion"/>
  </si>
  <si>
    <t xml:space="preserve">TIANDI SCIENCE &amp; TECHNOLOGY </t>
    <phoneticPr fontId="6" type="noConversion"/>
  </si>
  <si>
    <t xml:space="preserve">OFFSHORE OIL ENGINEERING </t>
    <phoneticPr fontId="6" type="noConversion"/>
  </si>
  <si>
    <t xml:space="preserve">JIANGSU CHANGJIANG ELECTRONICS TECHNOLOGY </t>
    <phoneticPr fontId="6" type="noConversion"/>
  </si>
  <si>
    <t xml:space="preserve">ANHUI CONCH CEMENT </t>
    <phoneticPr fontId="6" type="noConversion"/>
  </si>
  <si>
    <t xml:space="preserve">SHINVA MEDICAL INSTRUMENT </t>
    <phoneticPr fontId="6" type="noConversion"/>
  </si>
  <si>
    <t>GUIZHOU YIBAI PHARMACEUTICAL</t>
    <phoneticPr fontId="6" type="noConversion"/>
  </si>
  <si>
    <t xml:space="preserve">ZHEJIANG XINAN CHEMICAL INDUSTRIAL </t>
    <phoneticPr fontId="6" type="noConversion"/>
  </si>
  <si>
    <t xml:space="preserve">BRIGHT DAIRY &amp; FOOD </t>
    <phoneticPr fontId="6" type="noConversion"/>
  </si>
  <si>
    <t xml:space="preserve">TSINGTAO BREWERY </t>
    <phoneticPr fontId="6" type="noConversion"/>
  </si>
  <si>
    <t>DAZHONG TRANSPORTATION</t>
    <phoneticPr fontId="6" type="noConversion"/>
  </si>
  <si>
    <t>SHANGHAI JINFENG WINE</t>
    <phoneticPr fontId="6" type="noConversion"/>
  </si>
  <si>
    <t xml:space="preserve">SHANGHAI SHENDA </t>
    <phoneticPr fontId="6" type="noConversion"/>
  </si>
  <si>
    <t xml:space="preserve">ZHEJIANG DAILY MEDIA </t>
    <phoneticPr fontId="6" type="noConversion"/>
  </si>
  <si>
    <t xml:space="preserve">SHANGHAI DAZHONG PUBLIC UTILITIES </t>
    <phoneticPr fontId="6" type="noConversion"/>
  </si>
  <si>
    <t>SHANGHAI ORIENTAL PEARL</t>
    <phoneticPr fontId="6" type="noConversion"/>
  </si>
  <si>
    <t xml:space="preserve">SHANGHAI JINQIAO EXPORT PROCESSING ZONE DEVELOPMENT </t>
    <phoneticPr fontId="6" type="noConversion"/>
  </si>
  <si>
    <t xml:space="preserve">SHENERGY </t>
    <phoneticPr fontId="6" type="noConversion"/>
  </si>
  <si>
    <t>SHANGHAI AJ GROUP</t>
    <phoneticPr fontId="6" type="noConversion"/>
  </si>
  <si>
    <t>SHANGHAI WAI GAOQIAO FREE TRADE ZONE DEVELOPMENT</t>
    <phoneticPr fontId="6" type="noConversion"/>
  </si>
  <si>
    <t>SHANGHAI FEILO ACOUSTICS</t>
    <phoneticPr fontId="6" type="noConversion"/>
  </si>
  <si>
    <t xml:space="preserve">SHANGHAI YUYUAN TOURIST MART </t>
    <phoneticPr fontId="6" type="noConversion"/>
  </si>
  <si>
    <t xml:space="preserve">FUYAO GLASS INDUSTRY </t>
    <phoneticPr fontId="6" type="noConversion"/>
  </si>
  <si>
    <t xml:space="preserve">SHANGHAI QIANGSHENG HOLDING </t>
    <phoneticPr fontId="6" type="noConversion"/>
  </si>
  <si>
    <t xml:space="preserve">SHANGHAI LUJIAZUI FINANCE &amp; TRADE ZONE DEVELOPMENT </t>
    <phoneticPr fontId="6" type="noConversion"/>
  </si>
  <si>
    <t xml:space="preserve">HARBIN PHARMACEUTICAL GROUP </t>
    <phoneticPr fontId="6" type="noConversion"/>
  </si>
  <si>
    <t xml:space="preserve">WUXI TAIJI INDUSTRY </t>
    <phoneticPr fontId="6" type="noConversion"/>
  </si>
  <si>
    <t xml:space="preserve">GUANGDONG HEC TECHNOLOGY HOLDING </t>
    <phoneticPr fontId="6" type="noConversion"/>
  </si>
  <si>
    <t xml:space="preserve">SICHUAN CHUANTOU ENERGY </t>
    <phoneticPr fontId="6" type="noConversion"/>
  </si>
  <si>
    <t xml:space="preserve">CHINA ENTERPRISE </t>
    <phoneticPr fontId="6" type="noConversion"/>
  </si>
  <si>
    <t xml:space="preserve">GUANGZHOU PEARL RIVER INDUSRIAL DEVELOPMENT </t>
    <phoneticPr fontId="6" type="noConversion"/>
  </si>
  <si>
    <t xml:space="preserve">SINOPEC SHANGHAI PETROCHEMICAL </t>
    <phoneticPr fontId="6" type="noConversion"/>
  </si>
  <si>
    <t xml:space="preserve">QINGDAO HAIER </t>
    <phoneticPr fontId="6" type="noConversion"/>
  </si>
  <si>
    <t xml:space="preserve">DASHANG </t>
    <phoneticPr fontId="6" type="noConversion"/>
  </si>
  <si>
    <t>SAN'AN OPTOELECTRONICS</t>
    <phoneticPr fontId="6" type="noConversion"/>
  </si>
  <si>
    <t xml:space="preserve">ZHEJIANG MATERIAL INDUSTRIAL ZHONGDA YUANTONG </t>
    <phoneticPr fontId="6" type="noConversion"/>
  </si>
  <si>
    <t xml:space="preserve">AVIC CAPITAL </t>
    <phoneticPr fontId="6" type="noConversion"/>
  </si>
  <si>
    <t xml:space="preserve">TIANJIN PORT HOLDINGS </t>
    <phoneticPr fontId="6" type="noConversion"/>
  </si>
  <si>
    <t xml:space="preserve">NEUSOFT </t>
    <phoneticPr fontId="6" type="noConversion"/>
  </si>
  <si>
    <t xml:space="preserve">GANSU QILIANSHAN CEMENT </t>
    <phoneticPr fontId="6" type="noConversion"/>
  </si>
  <si>
    <t xml:space="preserve">CHONGQING DEPARTMENT STORE </t>
    <phoneticPr fontId="6" type="noConversion"/>
  </si>
  <si>
    <t xml:space="preserve">LIAONING CHENGDA </t>
    <phoneticPr fontId="6" type="noConversion"/>
  </si>
  <si>
    <t xml:space="preserve">HUAYU AUTOMOTIVE SYSTEMS </t>
    <phoneticPr fontId="6" type="noConversion"/>
  </si>
  <si>
    <t xml:space="preserve">CHANGCHUN FAWAY AUTOMOBILE COMPONENTS </t>
    <phoneticPr fontId="6" type="noConversion"/>
  </si>
  <si>
    <t xml:space="preserve">HUAYUAN PROPERTY </t>
    <phoneticPr fontId="6" type="noConversion"/>
  </si>
  <si>
    <t xml:space="preserve">SHANGHAI INDUSTRIAL DEVELOPMENT </t>
    <phoneticPr fontId="6" type="noConversion"/>
  </si>
  <si>
    <t xml:space="preserve">JIANGZHONG PHARMACEUTICAL </t>
    <phoneticPr fontId="6" type="noConversion"/>
  </si>
  <si>
    <t xml:space="preserve">XIAMEN INTERNATIONAL TRADE </t>
    <phoneticPr fontId="6" type="noConversion"/>
  </si>
  <si>
    <t>INSPUR SOFTWARE</t>
    <phoneticPr fontId="6" type="noConversion"/>
  </si>
  <si>
    <t xml:space="preserve">ANHUI HELI </t>
    <phoneticPr fontId="6" type="noConversion"/>
  </si>
  <si>
    <t>AVIC HEAVY MACHINERY</t>
    <phoneticPr fontId="6" type="noConversion"/>
  </si>
  <si>
    <t xml:space="preserve">TIBET URBAN DEVELOPMENT AND INVESTMENT </t>
    <phoneticPr fontId="6" type="noConversion"/>
  </si>
  <si>
    <t>NANJING PANDA ELECTRONICS</t>
    <phoneticPr fontId="6" type="noConversion"/>
  </si>
  <si>
    <t xml:space="preserve">EASTERN COMMUNICATIONS </t>
    <phoneticPr fontId="6" type="noConversion"/>
  </si>
  <si>
    <t xml:space="preserve">CMST DEVELOPMENT </t>
    <phoneticPr fontId="6" type="noConversion"/>
  </si>
  <si>
    <t xml:space="preserve">GD POWER DEVELOPMENT </t>
    <phoneticPr fontId="6" type="noConversion"/>
  </si>
  <si>
    <t xml:space="preserve">INSIGMA TECHNOLOGY </t>
    <phoneticPr fontId="6" type="noConversion"/>
  </si>
  <si>
    <t xml:space="preserve">DR.PENG TELECOM&amp;MEDIA </t>
    <phoneticPr fontId="6" type="noConversion"/>
  </si>
  <si>
    <t xml:space="preserve">MAANSHAN IRON &amp; STEEL </t>
    <phoneticPr fontId="6" type="noConversion"/>
  </si>
  <si>
    <t xml:space="preserve">ORIENT </t>
    <phoneticPr fontId="6" type="noConversion"/>
  </si>
  <si>
    <t xml:space="preserve">ANXIN TRUST </t>
    <phoneticPr fontId="6" type="noConversion"/>
  </si>
  <si>
    <t xml:space="preserve">SHANGHAI TUNNEL ENGINEERING </t>
    <phoneticPr fontId="6" type="noConversion"/>
  </si>
  <si>
    <t>SHANGHAI SHIMAO</t>
    <phoneticPr fontId="6" type="noConversion"/>
  </si>
  <si>
    <t xml:space="preserve">SHANGHAI FRIENDSHIP </t>
    <phoneticPr fontId="6" type="noConversion"/>
  </si>
  <si>
    <t xml:space="preserve">SUNNY LOAN TOP </t>
    <phoneticPr fontId="6" type="noConversion"/>
  </si>
  <si>
    <t xml:space="preserve">SHAANXI BROADCAST &amp; TV NETWORK INTERMEDIARY </t>
    <phoneticPr fontId="6" type="noConversion"/>
  </si>
  <si>
    <t xml:space="preserve">SHANGHAI MECHANICAL &amp; ELECTRICAL INDUSTRY </t>
    <phoneticPr fontId="6" type="noConversion"/>
  </si>
  <si>
    <t xml:space="preserve">HAITONG SECURITIES </t>
    <phoneticPr fontId="6" type="noConversion"/>
  </si>
  <si>
    <t xml:space="preserve">SICHUAN CHANGHONG ELECTRIC </t>
    <phoneticPr fontId="6" type="noConversion"/>
  </si>
  <si>
    <t xml:space="preserve">SHANGHAI TONGJI SCIENCE &amp; TECHNOLOGY INDUSTRIAL </t>
    <phoneticPr fontId="6" type="noConversion"/>
  </si>
  <si>
    <t xml:space="preserve">BEIJING WANGFUJING DEPARTMENT STORE </t>
    <phoneticPr fontId="6" type="noConversion"/>
  </si>
  <si>
    <t xml:space="preserve">INNER MONGOLIA MENGDIAN HUANENG THERMAL POWER </t>
    <phoneticPr fontId="6" type="noConversion"/>
  </si>
  <si>
    <t xml:space="preserve">TONGHUA DONGBAO PHARMACEUTICAL </t>
    <phoneticPr fontId="6" type="noConversion"/>
  </si>
  <si>
    <t xml:space="preserve">JONJEE HI-TECH INDUSTRIAL &amp; COMMERCIAL HOLDING </t>
    <phoneticPr fontId="6" type="noConversion"/>
  </si>
  <si>
    <t xml:space="preserve">MEIHUA HOLDINGS </t>
    <phoneticPr fontId="6" type="noConversion"/>
  </si>
  <si>
    <t xml:space="preserve">TIANJIN CAPITAL ENVIRONMENTAL PROTECTION </t>
    <phoneticPr fontId="6" type="noConversion"/>
  </si>
  <si>
    <t xml:space="preserve">DONGFANG ELECTRIC </t>
    <phoneticPr fontId="6" type="noConversion"/>
  </si>
  <si>
    <t xml:space="preserve">CHINA AEROSPACE TIMES ELECTRONICS </t>
    <phoneticPr fontId="6" type="noConversion"/>
  </si>
  <si>
    <t xml:space="preserve">JILIN YATAI </t>
    <phoneticPr fontId="6" type="noConversion"/>
  </si>
  <si>
    <t xml:space="preserve">NINGBO SHANSHAN </t>
    <phoneticPr fontId="6" type="noConversion"/>
  </si>
  <si>
    <t xml:space="preserve">SDIC POWER HOLDINGS </t>
    <phoneticPr fontId="6" type="noConversion"/>
  </si>
  <si>
    <t xml:space="preserve">INNER MONGOLIA YILI INDUSTRIAL </t>
    <phoneticPr fontId="6" type="noConversion"/>
  </si>
  <si>
    <t>AVIC AVIATION ENGINE CORPORATION</t>
    <phoneticPr fontId="6" type="noConversion"/>
  </si>
  <si>
    <t>SHANGHAI ZHANGJIANG HI-TECH PARK DEVELOPMENT</t>
    <phoneticPr fontId="6" type="noConversion"/>
  </si>
  <si>
    <t>CHINA YANGTZE POWER</t>
    <phoneticPr fontId="6" type="noConversion"/>
  </si>
  <si>
    <t xml:space="preserve">BAOTOU BEIFANG CHUANGYE </t>
    <phoneticPr fontId="6" type="noConversion"/>
  </si>
  <si>
    <t>YIHUA LIFESTYLE TECHNOLOGY</t>
    <phoneticPr fontId="6" type="noConversion"/>
  </si>
  <si>
    <t xml:space="preserve">ZHEJIANG HANGMIN </t>
    <phoneticPr fontId="6" type="noConversion"/>
  </si>
  <si>
    <t xml:space="preserve">MAYINGLONG PHARMACEUTICAL GROUP STOCK </t>
    <phoneticPr fontId="6" type="noConversion"/>
  </si>
  <si>
    <t xml:space="preserve">CHINA MERCHANTS SECURITIES </t>
    <phoneticPr fontId="6" type="noConversion"/>
  </si>
  <si>
    <t>TANGSHAN PORT</t>
    <phoneticPr fontId="6" type="noConversion"/>
  </si>
  <si>
    <t xml:space="preserve">DATONG COAL INDUSTRY </t>
    <phoneticPr fontId="6" type="noConversion"/>
  </si>
  <si>
    <t xml:space="preserve">GEM-YEAR INDUSTRIAL </t>
    <phoneticPr fontId="6" type="noConversion"/>
  </si>
  <si>
    <t xml:space="preserve">DAQIN RAILWAY </t>
    <phoneticPr fontId="6" type="noConversion"/>
  </si>
  <si>
    <t xml:space="preserve">BANK OF NANJING </t>
    <phoneticPr fontId="6" type="noConversion"/>
  </si>
  <si>
    <t>XI'AN LONGI SILICON MATERIALS</t>
    <phoneticPr fontId="6" type="noConversion"/>
  </si>
  <si>
    <t xml:space="preserve">NINGBO PORT </t>
    <phoneticPr fontId="6" type="noConversion"/>
  </si>
  <si>
    <t xml:space="preserve">CHINA SHENHUA ENERGY </t>
    <phoneticPr fontId="6" type="noConversion"/>
  </si>
  <si>
    <t>CHINA SOUTH PUBLISHING &amp; MEDIA</t>
    <phoneticPr fontId="6" type="noConversion"/>
  </si>
  <si>
    <t xml:space="preserve">THE PACIFIC SECURITIES </t>
    <phoneticPr fontId="6" type="noConversion"/>
  </si>
  <si>
    <t xml:space="preserve">AIR CHINA </t>
    <phoneticPr fontId="6" type="noConversion"/>
  </si>
  <si>
    <t xml:space="preserve">CHINA HAINAN RUBBER INDUSTRY </t>
    <phoneticPr fontId="6" type="noConversion"/>
  </si>
  <si>
    <t xml:space="preserve">SHENZHEN GAS </t>
    <phoneticPr fontId="6" type="noConversion"/>
  </si>
  <si>
    <t xml:space="preserve">CHONGQING WATER </t>
    <phoneticPr fontId="6" type="noConversion"/>
  </si>
  <si>
    <t xml:space="preserve">INDUSTRIAL BANK </t>
    <phoneticPr fontId="6" type="noConversion"/>
  </si>
  <si>
    <t xml:space="preserve">BANK OF BEIJING </t>
    <phoneticPr fontId="6" type="noConversion"/>
  </si>
  <si>
    <t xml:space="preserve">CHINA RAILWAY CONSTRUCTION </t>
    <phoneticPr fontId="6" type="noConversion"/>
  </si>
  <si>
    <t>INNER MONGOLIA JUNZHENG ENERGY &amp; CHEMICAL GROUP</t>
    <phoneticPr fontId="6" type="noConversion"/>
  </si>
  <si>
    <t>UNIVERSAL SCIENTIFIC INDUSTRIAL</t>
    <phoneticPr fontId="6" type="noConversion"/>
  </si>
  <si>
    <t xml:space="preserve">GUANGZHOU AUTOMOBILE </t>
    <phoneticPr fontId="6" type="noConversion"/>
  </si>
  <si>
    <t>AGRICULTURAL BANK OF CHINA</t>
    <phoneticPr fontId="6" type="noConversion"/>
  </si>
  <si>
    <t xml:space="preserve">CAMEL GROUP </t>
    <phoneticPr fontId="6" type="noConversion"/>
  </si>
  <si>
    <t>PING AN INSURANCE</t>
    <phoneticPr fontId="6" type="noConversion"/>
  </si>
  <si>
    <t xml:space="preserve">BANK OF COMMUNICATIONS </t>
    <phoneticPr fontId="6" type="noConversion"/>
  </si>
  <si>
    <t xml:space="preserve">GUANGSHEN RAILWAY </t>
    <phoneticPr fontId="6" type="noConversion"/>
  </si>
  <si>
    <t xml:space="preserve">NEW CHINA LIFE INSURANCE </t>
    <phoneticPr fontId="6" type="noConversion"/>
  </si>
  <si>
    <t>INDUSTRIAL SECURITIES</t>
    <phoneticPr fontId="6" type="noConversion"/>
  </si>
  <si>
    <t xml:space="preserve">CHINA RAILWAY </t>
    <phoneticPr fontId="6" type="noConversion"/>
  </si>
  <si>
    <t xml:space="preserve">INDUSTRIAL AND COMMERCIAL BANK OF CHINA </t>
    <phoneticPr fontId="6" type="noConversion"/>
  </si>
  <si>
    <t xml:space="preserve">SOOCHOW SECURITIES </t>
    <phoneticPr fontId="6" type="noConversion"/>
  </si>
  <si>
    <t xml:space="preserve">ALUMINUM CORPORATION OF CHINA </t>
    <phoneticPr fontId="6" type="noConversion"/>
  </si>
  <si>
    <t xml:space="preserve">CHINA PACIFIC INSURANCE </t>
    <phoneticPr fontId="6" type="noConversion"/>
  </si>
  <si>
    <t>SHANGHAI PHARMACEUTICALS HOLDING</t>
    <phoneticPr fontId="6" type="noConversion"/>
  </si>
  <si>
    <t xml:space="preserve">CITIC HEAVY INDUSTRIES </t>
    <phoneticPr fontId="6" type="noConversion"/>
  </si>
  <si>
    <t>METALLURGICAL CORPORATION OF CHINA</t>
    <phoneticPr fontId="6" type="noConversion"/>
  </si>
  <si>
    <t xml:space="preserve">CHINA LIFE INSURANCE </t>
    <phoneticPr fontId="6" type="noConversion"/>
  </si>
  <si>
    <t>GREAT WALL MOTOR</t>
    <phoneticPr fontId="6" type="noConversion"/>
  </si>
  <si>
    <t xml:space="preserve">PINGDINGSHAN TIANAN COAL MINING </t>
    <phoneticPr fontId="6" type="noConversion"/>
  </si>
  <si>
    <t xml:space="preserve">CHINA STATE CONSTRUCTION ENGINEERING </t>
    <phoneticPr fontId="6" type="noConversion"/>
  </si>
  <si>
    <t>POWER CONSTRUCTION CORPORATION OF CHINA</t>
    <phoneticPr fontId="6" type="noConversion"/>
  </si>
  <si>
    <t xml:space="preserve">BEFAR </t>
    <phoneticPr fontId="6" type="noConversion"/>
  </si>
  <si>
    <t>HUATAI SECURITIES</t>
    <phoneticPr fontId="6" type="noConversion"/>
  </si>
  <si>
    <t xml:space="preserve">SHANXI LU’AN ENVIRONMENTAL ENERGY DEVELOPMENT </t>
    <phoneticPr fontId="6" type="noConversion"/>
  </si>
  <si>
    <t xml:space="preserve">ZHENGZHOU COAL MINING MACHINERY </t>
    <phoneticPr fontId="6" type="noConversion"/>
  </si>
  <si>
    <t xml:space="preserve">JIHUA </t>
    <phoneticPr fontId="6" type="noConversion"/>
  </si>
  <si>
    <t xml:space="preserve">SHANGHAI ELECTRIC </t>
    <phoneticPr fontId="6" type="noConversion"/>
  </si>
  <si>
    <t>CRRC CORPORATION</t>
    <phoneticPr fontId="6" type="noConversion"/>
  </si>
  <si>
    <t>LIFAN INDUSTRY</t>
    <phoneticPr fontId="6" type="noConversion"/>
  </si>
  <si>
    <t>NINGBO CONSTRUCTION</t>
    <phoneticPr fontId="6" type="noConversion"/>
  </si>
  <si>
    <t xml:space="preserve">CHINA COMMUNICATIONS CONSTRUCTION </t>
    <phoneticPr fontId="6" type="noConversion"/>
  </si>
  <si>
    <t xml:space="preserve">ANHUI XINHUA MEDIA </t>
    <phoneticPr fontId="6" type="noConversion"/>
  </si>
  <si>
    <t xml:space="preserve">CHINA OILFIELD SERVICES </t>
    <phoneticPr fontId="6" type="noConversion"/>
  </si>
  <si>
    <t>CHINA EVERBRIGHT BANK</t>
    <phoneticPr fontId="6" type="noConversion"/>
  </si>
  <si>
    <t xml:space="preserve">PETROCHINA </t>
    <phoneticPr fontId="6" type="noConversion"/>
  </si>
  <si>
    <t xml:space="preserve">CHINA SHIPPING CONTAINER LINES </t>
    <phoneticPr fontId="6" type="noConversion"/>
  </si>
  <si>
    <t xml:space="preserve">ZHEJIANG CHINT ELECTRICS </t>
    <phoneticPr fontId="6" type="noConversion"/>
  </si>
  <si>
    <t>DALIAN PORT (PDA)</t>
    <phoneticPr fontId="6" type="noConversion"/>
  </si>
  <si>
    <t xml:space="preserve">CHINA COAL ENERGY </t>
    <phoneticPr fontId="6" type="noConversion"/>
  </si>
  <si>
    <t>ZIJIN MINING</t>
    <phoneticPr fontId="6" type="noConversion"/>
  </si>
  <si>
    <t xml:space="preserve">SDIC XINJI ENERGY </t>
    <phoneticPr fontId="6" type="noConversion"/>
  </si>
  <si>
    <t xml:space="preserve">CHINA COSCO HOLDINGS </t>
    <phoneticPr fontId="6" type="noConversion"/>
  </si>
  <si>
    <t xml:space="preserve">YONGHUI SUPERSTORES </t>
    <phoneticPr fontId="6" type="noConversion"/>
  </si>
  <si>
    <t xml:space="preserve">CHINA CONSTRUCTION BANK </t>
    <phoneticPr fontId="6" type="noConversion"/>
  </si>
  <si>
    <t xml:space="preserve">JINDUICHENG MOLYBDENUM </t>
    <phoneticPr fontId="6" type="noConversion"/>
  </si>
  <si>
    <t xml:space="preserve">BANK OF CHINA </t>
    <phoneticPr fontId="6" type="noConversion"/>
  </si>
  <si>
    <t>CHINA SHIPBUILDING INDUSTRY</t>
    <phoneticPr fontId="6" type="noConversion"/>
  </si>
  <si>
    <t xml:space="preserve">DATANG INTERNATIONAL POWER GENERATION </t>
    <phoneticPr fontId="6" type="noConversion"/>
  </si>
  <si>
    <t xml:space="preserve">BBMG </t>
    <phoneticPr fontId="6" type="noConversion"/>
  </si>
  <si>
    <t xml:space="preserve">CHINA CITIC BANK </t>
    <phoneticPr fontId="6" type="noConversion"/>
  </si>
  <si>
    <t>PEOPLE.CN</t>
    <phoneticPr fontId="6" type="noConversion"/>
  </si>
  <si>
    <t>CHINA MOLYBDENUM</t>
    <phoneticPr fontId="6" type="noConversion"/>
  </si>
  <si>
    <t>000001</t>
    <phoneticPr fontId="6" type="noConversion"/>
  </si>
  <si>
    <t>PING AN BANK</t>
    <phoneticPr fontId="6" type="noConversion"/>
  </si>
  <si>
    <t>000002</t>
    <phoneticPr fontId="6" type="noConversion"/>
  </si>
  <si>
    <t>CHINA VANKE</t>
    <phoneticPr fontId="6" type="noConversion"/>
  </si>
  <si>
    <t>000006</t>
    <phoneticPr fontId="6" type="noConversion"/>
  </si>
  <si>
    <t>SHENZHEN ZHENYE</t>
    <phoneticPr fontId="6" type="noConversion"/>
  </si>
  <si>
    <t>000009</t>
    <phoneticPr fontId="6" type="noConversion"/>
  </si>
  <si>
    <t>CHINA BAOAN GROUP CO.,LTD.</t>
    <phoneticPr fontId="6" type="noConversion"/>
  </si>
  <si>
    <t>000012</t>
    <phoneticPr fontId="6" type="noConversion"/>
  </si>
  <si>
    <t>CSG HOLDING</t>
    <phoneticPr fontId="6" type="noConversion"/>
  </si>
  <si>
    <t>000027</t>
    <phoneticPr fontId="6" type="noConversion"/>
  </si>
  <si>
    <t>SHENZHEN ENERGY GROUP</t>
    <phoneticPr fontId="6" type="noConversion"/>
  </si>
  <si>
    <t>000028</t>
    <phoneticPr fontId="6" type="noConversion"/>
  </si>
  <si>
    <t>CHINA NATIONAL ACCORD MEDICINES CORP</t>
    <phoneticPr fontId="6" type="noConversion"/>
  </si>
  <si>
    <t>000031</t>
    <phoneticPr fontId="6" type="noConversion"/>
  </si>
  <si>
    <t>COFCO PROPERTY (GROUP) CO.,LTD.</t>
    <phoneticPr fontId="6" type="noConversion"/>
  </si>
  <si>
    <t>000039</t>
    <phoneticPr fontId="6" type="noConversion"/>
  </si>
  <si>
    <t>CHINA INTERNATIONAL MARINE CONTAINERS</t>
    <phoneticPr fontId="6" type="noConversion"/>
  </si>
  <si>
    <t>000046</t>
    <phoneticPr fontId="6" type="noConversion"/>
  </si>
  <si>
    <t>OCEANWIDE HOLDINGS</t>
    <phoneticPr fontId="6" type="noConversion"/>
  </si>
  <si>
    <t>000049</t>
    <phoneticPr fontId="6" type="noConversion"/>
  </si>
  <si>
    <t>SHENZHEN DESAY BATTERY TECHNOLOGY</t>
    <phoneticPr fontId="6" type="noConversion"/>
  </si>
  <si>
    <t>TIANMA MICROELECTRONICS</t>
    <phoneticPr fontId="6" type="noConversion"/>
  </si>
  <si>
    <t>000060</t>
    <phoneticPr fontId="6" type="noConversion"/>
  </si>
  <si>
    <t>SHENZHEN ZHONGJIN LINGNAN NONFEMET CO.,LTD</t>
    <phoneticPr fontId="6" type="noConversion"/>
  </si>
  <si>
    <t>000061</t>
    <phoneticPr fontId="6" type="noConversion"/>
  </si>
  <si>
    <t>SHENZHEN AGRICULTURAL PRODUCTS</t>
    <phoneticPr fontId="6" type="noConversion"/>
  </si>
  <si>
    <t>000062</t>
    <phoneticPr fontId="6" type="noConversion"/>
  </si>
  <si>
    <t>SHENZHEN HUAQIANG INDUSTRY</t>
    <phoneticPr fontId="6" type="noConversion"/>
  </si>
  <si>
    <t>000063</t>
    <phoneticPr fontId="6" type="noConversion"/>
  </si>
  <si>
    <t>ZTE CORPORATION</t>
    <phoneticPr fontId="6" type="noConversion"/>
  </si>
  <si>
    <t>000069</t>
    <phoneticPr fontId="6" type="noConversion"/>
  </si>
  <si>
    <t>SHENZHEN OVERSEAS CHINESE TOWN</t>
    <phoneticPr fontId="6" type="noConversion"/>
  </si>
  <si>
    <t>000078</t>
    <phoneticPr fontId="6" type="noConversion"/>
  </si>
  <si>
    <t>SHENZHEN NEPTUNUS BIOENGINEERING</t>
    <phoneticPr fontId="6" type="noConversion"/>
  </si>
  <si>
    <t>000088</t>
    <phoneticPr fontId="6" type="noConversion"/>
  </si>
  <si>
    <t>SHENZHEN YAN TIAN PORT HOLDINGS</t>
    <phoneticPr fontId="6" type="noConversion"/>
  </si>
  <si>
    <t>000089</t>
    <phoneticPr fontId="6" type="noConversion"/>
  </si>
  <si>
    <t>SHENZHEN AIRPORT</t>
    <phoneticPr fontId="6" type="noConversion"/>
  </si>
  <si>
    <t>000099</t>
    <phoneticPr fontId="6" type="noConversion"/>
  </si>
  <si>
    <t>CITIC OFFSHORE HELICOPTER</t>
    <phoneticPr fontId="6" type="noConversion"/>
  </si>
  <si>
    <t>000156</t>
    <phoneticPr fontId="6" type="noConversion"/>
  </si>
  <si>
    <t>WASU MEDIA HOLDING</t>
    <phoneticPr fontId="6" type="noConversion"/>
  </si>
  <si>
    <t>000157</t>
    <phoneticPr fontId="6" type="noConversion"/>
  </si>
  <si>
    <t>ZOOMLION HEAVY INDUSTRY SCI AND TECH</t>
    <phoneticPr fontId="6" type="noConversion"/>
  </si>
  <si>
    <t>000166</t>
    <phoneticPr fontId="6" type="noConversion"/>
  </si>
  <si>
    <t>SHENWAN HONGYUAN GROUP</t>
    <phoneticPr fontId="6" type="noConversion"/>
  </si>
  <si>
    <t>000333</t>
    <phoneticPr fontId="6" type="noConversion"/>
  </si>
  <si>
    <t>MIDEA GROUP</t>
    <phoneticPr fontId="6" type="noConversion"/>
  </si>
  <si>
    <t>000338</t>
    <phoneticPr fontId="6" type="noConversion"/>
  </si>
  <si>
    <t>WEICHAI POWER</t>
    <phoneticPr fontId="6" type="noConversion"/>
  </si>
  <si>
    <t>000400</t>
    <phoneticPr fontId="6" type="noConversion"/>
  </si>
  <si>
    <t>XJ ELECTRIC</t>
    <phoneticPr fontId="6" type="noConversion"/>
  </si>
  <si>
    <t>000402</t>
    <phoneticPr fontId="6" type="noConversion"/>
  </si>
  <si>
    <t>FINANCIAL STREET HOLDINGS</t>
    <phoneticPr fontId="6" type="noConversion"/>
  </si>
  <si>
    <t>000413</t>
    <phoneticPr fontId="6" type="noConversion"/>
  </si>
  <si>
    <t>DONGXU OPTOELECTRONIC TECHNOLOGY CO., LTD.</t>
    <phoneticPr fontId="6" type="noConversion"/>
  </si>
  <si>
    <t>000415</t>
    <phoneticPr fontId="6" type="noConversion"/>
  </si>
  <si>
    <t>BOHAI CAPITAL HOLDING</t>
    <phoneticPr fontId="6" type="noConversion"/>
  </si>
  <si>
    <t>000423</t>
    <phoneticPr fontId="6" type="noConversion"/>
  </si>
  <si>
    <t>DONG-E-E-JIAO</t>
    <phoneticPr fontId="6" type="noConversion"/>
  </si>
  <si>
    <t>000425</t>
    <phoneticPr fontId="6" type="noConversion"/>
  </si>
  <si>
    <t>XCMG CONSTRUCTION MACHINERY</t>
    <phoneticPr fontId="6" type="noConversion"/>
  </si>
  <si>
    <t>000488</t>
    <phoneticPr fontId="6" type="noConversion"/>
  </si>
  <si>
    <t>SHANDONG CHENMING PAPER HOLDINGS</t>
    <phoneticPr fontId="6" type="noConversion"/>
  </si>
  <si>
    <t>000503</t>
    <phoneticPr fontId="6" type="noConversion"/>
  </si>
  <si>
    <t>SEARAINBOW HOLDING CORP</t>
    <phoneticPr fontId="6" type="noConversion"/>
  </si>
  <si>
    <t>000513</t>
    <phoneticPr fontId="6" type="noConversion"/>
  </si>
  <si>
    <t>LIVZON PHARMACEUTICAL GROUP INC.</t>
    <phoneticPr fontId="6" type="noConversion"/>
  </si>
  <si>
    <t>000516</t>
    <phoneticPr fontId="6" type="noConversion"/>
  </si>
  <si>
    <t>XI'AN INTERNATIONAL MEDICAL INVESTMENT</t>
    <phoneticPr fontId="6" type="noConversion"/>
  </si>
  <si>
    <t>000528</t>
    <phoneticPr fontId="6" type="noConversion"/>
  </si>
  <si>
    <t>GUANGXI LIUGONG MACHINERY</t>
    <phoneticPr fontId="6" type="noConversion"/>
  </si>
  <si>
    <t>000538</t>
    <phoneticPr fontId="6" type="noConversion"/>
  </si>
  <si>
    <t>YUNNAN BAIYAO GROUP</t>
    <phoneticPr fontId="6" type="noConversion"/>
  </si>
  <si>
    <t>000539</t>
    <phoneticPr fontId="6" type="noConversion"/>
  </si>
  <si>
    <t>GUANGDONG ELECTRIC POWER DEVELOPMENT CO., LTD</t>
    <phoneticPr fontId="6" type="noConversion"/>
  </si>
  <si>
    <t>000540</t>
    <phoneticPr fontId="6" type="noConversion"/>
  </si>
  <si>
    <t>ZHONGTIAN FINANCIAL GROUP</t>
    <phoneticPr fontId="6" type="noConversion"/>
  </si>
  <si>
    <t>000541</t>
    <phoneticPr fontId="6" type="noConversion"/>
  </si>
  <si>
    <t>FOSHAN ELECTRICAL AND LIGHTING</t>
    <phoneticPr fontId="6" type="noConversion"/>
  </si>
  <si>
    <t>000543</t>
    <phoneticPr fontId="6" type="noConversion"/>
  </si>
  <si>
    <t>AN HUI WENERGY</t>
    <phoneticPr fontId="6" type="noConversion"/>
  </si>
  <si>
    <t>000559</t>
    <phoneticPr fontId="6" type="noConversion"/>
  </si>
  <si>
    <t>WANXIANG QIANCHAO CO.,LTD.</t>
    <phoneticPr fontId="6" type="noConversion"/>
  </si>
  <si>
    <t>000568</t>
    <phoneticPr fontId="6" type="noConversion"/>
  </si>
  <si>
    <t>LUZHOU LAOJIAO</t>
    <phoneticPr fontId="6" type="noConversion"/>
  </si>
  <si>
    <t>000572</t>
    <phoneticPr fontId="6" type="noConversion"/>
  </si>
  <si>
    <t>HAIMA AUTOMOBILE GROUP</t>
    <phoneticPr fontId="6" type="noConversion"/>
  </si>
  <si>
    <t>000581</t>
    <phoneticPr fontId="6" type="noConversion"/>
  </si>
  <si>
    <t>WEIFU HIGH-TECHNOLOGY GROUP</t>
    <phoneticPr fontId="6" type="noConversion"/>
  </si>
  <si>
    <t>000592</t>
    <phoneticPr fontId="6" type="noConversion"/>
  </si>
  <si>
    <t>ZHONGFU STRAITS (PINGTAN) DEVELOPMENT COMPANY LIMITED</t>
    <phoneticPr fontId="6" type="noConversion"/>
  </si>
  <si>
    <t>000598</t>
    <phoneticPr fontId="6" type="noConversion"/>
  </si>
  <si>
    <t>CHENGDU XINGRONG ENVIRONMENT</t>
    <phoneticPr fontId="6" type="noConversion"/>
  </si>
  <si>
    <t>000600</t>
    <phoneticPr fontId="6" type="noConversion"/>
  </si>
  <si>
    <t>JOINTO ENERGY INVESTMENT HEBEI</t>
    <phoneticPr fontId="6" type="noConversion"/>
  </si>
  <si>
    <t>000616</t>
    <phoneticPr fontId="6" type="noConversion"/>
  </si>
  <si>
    <t>HNA INVESTMENT GROUP</t>
    <phoneticPr fontId="6" type="noConversion"/>
  </si>
  <si>
    <t>000623</t>
    <phoneticPr fontId="6" type="noConversion"/>
  </si>
  <si>
    <t>JILIN AODONG PHARMACEUTICAL GROUP</t>
    <phoneticPr fontId="6" type="noConversion"/>
  </si>
  <si>
    <t>000625</t>
    <phoneticPr fontId="6" type="noConversion"/>
  </si>
  <si>
    <t>CHONGQING CHANGAN AUTOMOBILE</t>
    <phoneticPr fontId="6" type="noConversion"/>
  </si>
  <si>
    <t>000630</t>
    <phoneticPr fontId="6" type="noConversion"/>
  </si>
  <si>
    <t>TONGLING NONFERROUS METALS GROUP</t>
    <phoneticPr fontId="6" type="noConversion"/>
  </si>
  <si>
    <t>000650</t>
    <phoneticPr fontId="6" type="noConversion"/>
  </si>
  <si>
    <t>RENHE PHARMACY CO.,LTD</t>
    <phoneticPr fontId="6" type="noConversion"/>
  </si>
  <si>
    <t>000656</t>
    <phoneticPr fontId="6" type="noConversion"/>
  </si>
  <si>
    <t>JINKE PROPERTY GROUP</t>
    <phoneticPr fontId="6" type="noConversion"/>
  </si>
  <si>
    <t>000651</t>
    <phoneticPr fontId="6" type="noConversion"/>
  </si>
  <si>
    <t>GREE ELECTRIC APPLIANCES INC OF ZHUHAI</t>
    <phoneticPr fontId="6" type="noConversion"/>
  </si>
  <si>
    <t>000661</t>
    <phoneticPr fontId="6" type="noConversion"/>
  </si>
  <si>
    <t>CHANGCHUN HIGH AND NEW TECHNOLOGY IND</t>
    <phoneticPr fontId="6" type="noConversion"/>
  </si>
  <si>
    <t>000667</t>
    <phoneticPr fontId="6" type="noConversion"/>
  </si>
  <si>
    <t>MYHOME REAL ESTATE DEVELOPMENT GROUP</t>
    <phoneticPr fontId="6" type="noConversion"/>
  </si>
  <si>
    <t>000671</t>
    <phoneticPr fontId="6" type="noConversion"/>
  </si>
  <si>
    <t>YANGO GROUP CO., LTD</t>
    <phoneticPr fontId="6" type="noConversion"/>
  </si>
  <si>
    <t>000685</t>
    <phoneticPr fontId="6" type="noConversion"/>
  </si>
  <si>
    <t>ZHONGSHAN PUBLIC UTILITIES GROUP</t>
    <phoneticPr fontId="6" type="noConversion"/>
  </si>
  <si>
    <t>000686</t>
    <phoneticPr fontId="6" type="noConversion"/>
  </si>
  <si>
    <t>NORTHEAST SECURITIES</t>
    <phoneticPr fontId="6" type="noConversion"/>
  </si>
  <si>
    <t>000690</t>
    <phoneticPr fontId="6" type="noConversion"/>
  </si>
  <si>
    <t>GUANGDONG BAOLIHUA NEW ENERGY STOCK</t>
    <phoneticPr fontId="6" type="noConversion"/>
  </si>
  <si>
    <t>000709</t>
    <phoneticPr fontId="6" type="noConversion"/>
  </si>
  <si>
    <t>HESTEEL</t>
    <phoneticPr fontId="6" type="noConversion"/>
  </si>
  <si>
    <t>000712</t>
    <phoneticPr fontId="6" type="noConversion"/>
  </si>
  <si>
    <t>GUANGDONG GOLDEN DRAGON DEVELOPMENT INC</t>
    <phoneticPr fontId="6" type="noConversion"/>
  </si>
  <si>
    <t>000718</t>
    <phoneticPr fontId="6" type="noConversion"/>
  </si>
  <si>
    <t>SUNING UNIVERSAL</t>
    <phoneticPr fontId="6" type="noConversion"/>
  </si>
  <si>
    <t>000725</t>
    <phoneticPr fontId="6" type="noConversion"/>
  </si>
  <si>
    <t>BOE TECHNOLOGY GROUP</t>
    <phoneticPr fontId="6" type="noConversion"/>
  </si>
  <si>
    <t>000728</t>
    <phoneticPr fontId="6" type="noConversion"/>
  </si>
  <si>
    <t>GUOYUAN SECURITIES</t>
    <phoneticPr fontId="6" type="noConversion"/>
  </si>
  <si>
    <t>000729</t>
    <phoneticPr fontId="6" type="noConversion"/>
  </si>
  <si>
    <t>BEIJING YANJING BREWERY</t>
    <phoneticPr fontId="6" type="noConversion"/>
  </si>
  <si>
    <t>000732</t>
    <phoneticPr fontId="6" type="noConversion"/>
  </si>
  <si>
    <t>THAIHOT GROUP</t>
    <phoneticPr fontId="6" type="noConversion"/>
  </si>
  <si>
    <t>000738</t>
    <phoneticPr fontId="6" type="noConversion"/>
  </si>
  <si>
    <t>AVIC AERO-ENGINE CONTROLS</t>
    <phoneticPr fontId="6" type="noConversion"/>
  </si>
  <si>
    <t>000750</t>
    <phoneticPr fontId="6" type="noConversion"/>
  </si>
  <si>
    <t>SEALAND SECURITIES</t>
    <phoneticPr fontId="6" type="noConversion"/>
  </si>
  <si>
    <t>000758</t>
    <phoneticPr fontId="6" type="noConversion"/>
  </si>
  <si>
    <t>CHINA NONFERROUS METAL INDUSTRY'S FOREGIN ENGINEERING AND CONSTRUCTION CO., LTD.</t>
    <phoneticPr fontId="6" type="noConversion"/>
  </si>
  <si>
    <t>000762</t>
    <phoneticPr fontId="6" type="noConversion"/>
  </si>
  <si>
    <t>TIBET MINERAL DEVELOPMENT</t>
    <phoneticPr fontId="6" type="noConversion"/>
  </si>
  <si>
    <t>000767</t>
    <phoneticPr fontId="6" type="noConversion"/>
  </si>
  <si>
    <t>SHANXI ZHANGZE ELECTRIC POWER</t>
    <phoneticPr fontId="6" type="noConversion"/>
  </si>
  <si>
    <t>000768</t>
    <phoneticPr fontId="6" type="noConversion"/>
  </si>
  <si>
    <t>AVIC AIRCRAFT</t>
    <phoneticPr fontId="6" type="noConversion"/>
  </si>
  <si>
    <t>000776</t>
    <phoneticPr fontId="6" type="noConversion"/>
  </si>
  <si>
    <t>GF SECURITIES</t>
    <phoneticPr fontId="6" type="noConversion"/>
  </si>
  <si>
    <t>000777</t>
    <phoneticPr fontId="6" type="noConversion"/>
  </si>
  <si>
    <t>SUFA TECHNOLOGY INDUSTRY</t>
    <phoneticPr fontId="6" type="noConversion"/>
  </si>
  <si>
    <t>000778</t>
    <phoneticPr fontId="6" type="noConversion"/>
  </si>
  <si>
    <t>XINXING DUCTILE IRON PIPES</t>
    <phoneticPr fontId="6" type="noConversion"/>
  </si>
  <si>
    <t>000783</t>
    <phoneticPr fontId="6" type="noConversion"/>
  </si>
  <si>
    <t>CHANGJIANG SECURITIES</t>
    <phoneticPr fontId="6" type="noConversion"/>
  </si>
  <si>
    <t>000786</t>
    <phoneticPr fontId="6" type="noConversion"/>
  </si>
  <si>
    <t>BEIJING NEW BUILDING MATERIALS PUBLIC</t>
    <phoneticPr fontId="6" type="noConversion"/>
  </si>
  <si>
    <t>000792</t>
    <phoneticPr fontId="6" type="noConversion"/>
  </si>
  <si>
    <t>QINGHAI SALT LAKE INDUSTRY</t>
    <phoneticPr fontId="6" type="noConversion"/>
  </si>
  <si>
    <t>000793</t>
    <phoneticPr fontId="6" type="noConversion"/>
  </si>
  <si>
    <t>HUAWEN MEDIA INVESTMENT CORP</t>
    <phoneticPr fontId="6" type="noConversion"/>
  </si>
  <si>
    <t>000800</t>
    <phoneticPr fontId="6" type="noConversion"/>
  </si>
  <si>
    <t>FAW CAR</t>
    <phoneticPr fontId="6" type="noConversion"/>
  </si>
  <si>
    <t>000801</t>
    <phoneticPr fontId="6" type="noConversion"/>
  </si>
  <si>
    <t>SICHUAN JIUZHOU ELECTRONIC</t>
    <phoneticPr fontId="6" type="noConversion"/>
  </si>
  <si>
    <t>000807</t>
    <phoneticPr fontId="6" type="noConversion"/>
  </si>
  <si>
    <t>YUNNAN ALUMINIUM</t>
    <phoneticPr fontId="6" type="noConversion"/>
  </si>
  <si>
    <t>000825</t>
    <phoneticPr fontId="6" type="noConversion"/>
  </si>
  <si>
    <t>SHANXI TAIGANG STAINLESS STEEL</t>
    <phoneticPr fontId="6" type="noConversion"/>
  </si>
  <si>
    <t>000826</t>
    <phoneticPr fontId="6" type="noConversion"/>
  </si>
  <si>
    <t>TUS-SOUND ENVIRONMENTAL RESOURCES</t>
    <phoneticPr fontId="6" type="noConversion"/>
  </si>
  <si>
    <t>000830</t>
    <phoneticPr fontId="6" type="noConversion"/>
  </si>
  <si>
    <t>LUXI CHEMICAL GROUP</t>
    <phoneticPr fontId="6" type="noConversion"/>
  </si>
  <si>
    <t>000839</t>
    <phoneticPr fontId="6" type="noConversion"/>
  </si>
  <si>
    <t>CITIC GUOAN INFORMATION INDUSTRY</t>
    <phoneticPr fontId="6" type="noConversion"/>
  </si>
  <si>
    <t>000848</t>
    <phoneticPr fontId="6" type="noConversion"/>
  </si>
  <si>
    <t>HEBEI CHENGDE LOLO</t>
    <phoneticPr fontId="6" type="noConversion"/>
  </si>
  <si>
    <t>000851</t>
    <phoneticPr fontId="6" type="noConversion"/>
  </si>
  <si>
    <t>GOHIGH DATA NETWORKS TECHNOLOGY</t>
    <phoneticPr fontId="6" type="noConversion"/>
  </si>
  <si>
    <t>000858</t>
    <phoneticPr fontId="6" type="noConversion"/>
  </si>
  <si>
    <t>WULIANGYE YIBIN</t>
    <phoneticPr fontId="6" type="noConversion"/>
  </si>
  <si>
    <t>000860</t>
    <phoneticPr fontId="6" type="noConversion"/>
  </si>
  <si>
    <t>BEIJING SHUNXIN AGRICULTURE</t>
    <phoneticPr fontId="6" type="noConversion"/>
  </si>
  <si>
    <t>000869</t>
    <phoneticPr fontId="6" type="noConversion"/>
  </si>
  <si>
    <t>YANTAI CHANGYU PIONEER WINE COMPANY LIMITED</t>
    <phoneticPr fontId="6" type="noConversion"/>
  </si>
  <si>
    <t>000876</t>
    <phoneticPr fontId="6" type="noConversion"/>
  </si>
  <si>
    <t>NEW HOPE LIUHE</t>
    <phoneticPr fontId="6" type="noConversion"/>
  </si>
  <si>
    <t>000878</t>
    <phoneticPr fontId="6" type="noConversion"/>
  </si>
  <si>
    <t>YUNNAN COPPER</t>
    <phoneticPr fontId="6" type="noConversion"/>
  </si>
  <si>
    <t>000883</t>
    <phoneticPr fontId="6" type="noConversion"/>
  </si>
  <si>
    <t>HUBEI ENERGY GROUP</t>
    <phoneticPr fontId="6" type="noConversion"/>
  </si>
  <si>
    <t>000887</t>
    <phoneticPr fontId="6" type="noConversion"/>
  </si>
  <si>
    <t>ANHUI ZHONGDING SEALING PARTS</t>
    <phoneticPr fontId="6" type="noConversion"/>
  </si>
  <si>
    <t>000895</t>
    <phoneticPr fontId="6" type="noConversion"/>
  </si>
  <si>
    <t>HENAN SHUANGHUI INVESTMENT AND DEV</t>
    <phoneticPr fontId="6" type="noConversion"/>
  </si>
  <si>
    <t>000897</t>
    <phoneticPr fontId="6" type="noConversion"/>
  </si>
  <si>
    <t>TIANJIN JINBIN DEVELOPMENT</t>
    <phoneticPr fontId="6" type="noConversion"/>
  </si>
  <si>
    <t>000898</t>
    <phoneticPr fontId="6" type="noConversion"/>
  </si>
  <si>
    <t>ANGANG STEEL</t>
    <phoneticPr fontId="6" type="noConversion"/>
  </si>
  <si>
    <t>000901</t>
    <phoneticPr fontId="6" type="noConversion"/>
  </si>
  <si>
    <t>AEROSPACE HI-TECH HOLDING GROUP</t>
    <phoneticPr fontId="6" type="noConversion"/>
  </si>
  <si>
    <t>000902</t>
    <phoneticPr fontId="6" type="noConversion"/>
  </si>
  <si>
    <t>HUBEI XINYANGFENG FERTILIZER</t>
    <phoneticPr fontId="6" type="noConversion"/>
  </si>
  <si>
    <t>000917</t>
    <phoneticPr fontId="6" type="noConversion"/>
  </si>
  <si>
    <t>HUNAN TV AND BROADCAST INTERMEDIARY</t>
    <phoneticPr fontId="6" type="noConversion"/>
  </si>
  <si>
    <t>000921</t>
    <phoneticPr fontId="6" type="noConversion"/>
  </si>
  <si>
    <t>HISENSE KELON ELECTRICAL HOLDINGS</t>
    <phoneticPr fontId="6" type="noConversion"/>
  </si>
  <si>
    <t>000926</t>
    <phoneticPr fontId="6" type="noConversion"/>
  </si>
  <si>
    <t>HUBEI FUXING SCIENCE AND TECHNOLOGY</t>
    <phoneticPr fontId="6" type="noConversion"/>
  </si>
  <si>
    <t>000930</t>
    <phoneticPr fontId="6" type="noConversion"/>
  </si>
  <si>
    <t>COFCO BIOCHEMICAL ANHUI</t>
    <phoneticPr fontId="6" type="noConversion"/>
  </si>
  <si>
    <t>000937</t>
    <phoneticPr fontId="6" type="noConversion"/>
  </si>
  <si>
    <t>JIZHONG ENERGY RESOURCES</t>
    <phoneticPr fontId="6" type="noConversion"/>
  </si>
  <si>
    <t>000938</t>
    <phoneticPr fontId="6" type="noConversion"/>
  </si>
  <si>
    <t>UNISPLENDOUR CORP</t>
    <phoneticPr fontId="6" type="noConversion"/>
  </si>
  <si>
    <t>000939</t>
    <phoneticPr fontId="6" type="noConversion"/>
  </si>
  <si>
    <t>KAIDI ECOLOGICALAND ENVIRONMENTAL TECHNOLOGY CO.,LTD.</t>
    <phoneticPr fontId="6" type="noConversion"/>
  </si>
  <si>
    <t>000960</t>
    <phoneticPr fontId="6" type="noConversion"/>
  </si>
  <si>
    <t>YUNNAN TIN</t>
    <phoneticPr fontId="6" type="noConversion"/>
  </si>
  <si>
    <t>000961</t>
    <phoneticPr fontId="6" type="noConversion"/>
  </si>
  <si>
    <t>JIANGSU ZHONGNAN CONSTRUCTION GROUP</t>
    <phoneticPr fontId="6" type="noConversion"/>
  </si>
  <si>
    <t>000963</t>
    <phoneticPr fontId="6" type="noConversion"/>
  </si>
  <si>
    <t>HUADONG MEDICINE</t>
    <phoneticPr fontId="6" type="noConversion"/>
  </si>
  <si>
    <t>000969</t>
    <phoneticPr fontId="6" type="noConversion"/>
  </si>
  <si>
    <t>ADVANCED TECHNOLOGY AND MATERIALS</t>
    <phoneticPr fontId="6" type="noConversion"/>
  </si>
  <si>
    <t>000970</t>
    <phoneticPr fontId="6" type="noConversion"/>
  </si>
  <si>
    <t>BEIJING ZHONG KE SAN HUAN HIGH-TECH</t>
    <phoneticPr fontId="6" type="noConversion"/>
  </si>
  <si>
    <t>000973</t>
    <phoneticPr fontId="6" type="noConversion"/>
  </si>
  <si>
    <t>FSPG HI-TECH CO., LTD.</t>
    <phoneticPr fontId="6" type="noConversion"/>
  </si>
  <si>
    <t>000977</t>
    <phoneticPr fontId="6" type="noConversion"/>
  </si>
  <si>
    <t>INSPUR ELECTRONIC INFORMATION IND</t>
    <phoneticPr fontId="6" type="noConversion"/>
  </si>
  <si>
    <t>000979</t>
    <phoneticPr fontId="6" type="noConversion"/>
  </si>
  <si>
    <t>ZHONGHONG HOLDING</t>
    <phoneticPr fontId="6" type="noConversion"/>
  </si>
  <si>
    <t>000983</t>
    <phoneticPr fontId="6" type="noConversion"/>
  </si>
  <si>
    <t>SHANXI XISHAN COAL AND ELEC POWER</t>
    <phoneticPr fontId="6" type="noConversion"/>
  </si>
  <si>
    <t>000988</t>
    <phoneticPr fontId="6" type="noConversion"/>
  </si>
  <si>
    <t>HUAGONG TECH</t>
    <phoneticPr fontId="6" type="noConversion"/>
  </si>
  <si>
    <t>000997</t>
    <phoneticPr fontId="6" type="noConversion"/>
  </si>
  <si>
    <t>FUJIAN NEWLAND COMPUTER</t>
    <phoneticPr fontId="6" type="noConversion"/>
  </si>
  <si>
    <t>000998</t>
    <phoneticPr fontId="6" type="noConversion"/>
  </si>
  <si>
    <t>YUAN LONGPING HIGH-TECH AGRICULTURE</t>
    <phoneticPr fontId="6" type="noConversion"/>
  </si>
  <si>
    <t>000999</t>
    <phoneticPr fontId="6" type="noConversion"/>
  </si>
  <si>
    <t>CHINA RES SANJIU MEDICAL AND PHARMA</t>
    <phoneticPr fontId="6" type="noConversion"/>
  </si>
  <si>
    <t>001979</t>
    <phoneticPr fontId="6" type="noConversion"/>
  </si>
  <si>
    <t>CHINA MERCHANTS SHEKOU INDUSTRIAL ZONE</t>
    <phoneticPr fontId="6" type="noConversion"/>
  </si>
  <si>
    <t>002001</t>
    <phoneticPr fontId="6" type="noConversion"/>
  </si>
  <si>
    <t>ZHEJIANG NHU</t>
    <phoneticPr fontId="6" type="noConversion"/>
  </si>
  <si>
    <t>002004</t>
    <phoneticPr fontId="6" type="noConversion"/>
  </si>
  <si>
    <t>HUAPONT LIFE SCIENCES</t>
    <phoneticPr fontId="6" type="noConversion"/>
  </si>
  <si>
    <t>002007</t>
    <phoneticPr fontId="6" type="noConversion"/>
  </si>
  <si>
    <t>HUALAN BIOLOGICAL ENGINEERING INC</t>
    <phoneticPr fontId="6" type="noConversion"/>
  </si>
  <si>
    <t>002022</t>
    <phoneticPr fontId="6" type="noConversion"/>
  </si>
  <si>
    <t>SHANGHAI KEHUA BIO-ENGINEERING</t>
    <phoneticPr fontId="6" type="noConversion"/>
  </si>
  <si>
    <t>002023</t>
    <phoneticPr fontId="6" type="noConversion"/>
  </si>
  <si>
    <t>SICHUAN HAITE HIGH-TECH</t>
    <phoneticPr fontId="6" type="noConversion"/>
  </si>
  <si>
    <t>002024</t>
    <phoneticPr fontId="6" type="noConversion"/>
  </si>
  <si>
    <t>SUNING COMMERCE GROUP</t>
    <phoneticPr fontId="6" type="noConversion"/>
  </si>
  <si>
    <t>002028</t>
    <phoneticPr fontId="6" type="noConversion"/>
  </si>
  <si>
    <t>SIEYUAN ELECTRIC</t>
    <phoneticPr fontId="6" type="noConversion"/>
  </si>
  <si>
    <t>002029</t>
    <phoneticPr fontId="6" type="noConversion"/>
  </si>
  <si>
    <t>FUJIAN SEPTWOLVES INDUSTRY CO., LTD.</t>
    <phoneticPr fontId="6" type="noConversion"/>
  </si>
  <si>
    <t>002030</t>
    <phoneticPr fontId="6" type="noConversion"/>
  </si>
  <si>
    <t>DA AN GENE OF SUN YAT-SEN UNIVERSITY</t>
    <phoneticPr fontId="6" type="noConversion"/>
  </si>
  <si>
    <t>002038</t>
    <phoneticPr fontId="6" type="noConversion"/>
  </si>
  <si>
    <t>BEIJING SL PHARMACEUTICAL</t>
    <phoneticPr fontId="6" type="noConversion"/>
  </si>
  <si>
    <t>002041</t>
    <phoneticPr fontId="6" type="noConversion"/>
  </si>
  <si>
    <t>SHANDONG DENGHAI SEEDS</t>
    <phoneticPr fontId="6" type="noConversion"/>
  </si>
  <si>
    <t>002048</t>
    <phoneticPr fontId="6" type="noConversion"/>
  </si>
  <si>
    <t>NINGBO HUAXIANG ELECTRONIC</t>
    <phoneticPr fontId="6" type="noConversion"/>
  </si>
  <si>
    <t>002049</t>
    <phoneticPr fontId="6" type="noConversion"/>
  </si>
  <si>
    <t>UNIGROUP GUOXIN</t>
    <phoneticPr fontId="6" type="noConversion"/>
  </si>
  <si>
    <t>002050</t>
    <phoneticPr fontId="6" type="noConversion"/>
  </si>
  <si>
    <t>ZHEJIANG SAHUA CO., LTD.</t>
    <phoneticPr fontId="6" type="noConversion"/>
  </si>
  <si>
    <t>002051</t>
    <phoneticPr fontId="6" type="noConversion"/>
  </si>
  <si>
    <t>CHINA CAMC ENGINEERING</t>
    <phoneticPr fontId="6" type="noConversion"/>
  </si>
  <si>
    <t>002055</t>
    <phoneticPr fontId="6" type="noConversion"/>
  </si>
  <si>
    <t>SHENZHEN DEREN ELECTRONIC CO.，LTD.</t>
    <phoneticPr fontId="6" type="noConversion"/>
  </si>
  <si>
    <t>002056</t>
    <phoneticPr fontId="6" type="noConversion"/>
  </si>
  <si>
    <t>HENGDIAN GROUP DMEGC MAGNETICS</t>
    <phoneticPr fontId="6" type="noConversion"/>
  </si>
  <si>
    <t>002063</t>
    <phoneticPr fontId="6" type="noConversion"/>
  </si>
  <si>
    <t>YGSOFT INC</t>
    <phoneticPr fontId="6" type="noConversion"/>
  </si>
  <si>
    <t>002065</t>
    <phoneticPr fontId="6" type="noConversion"/>
  </si>
  <si>
    <t>DHC SOFTWARE</t>
    <phoneticPr fontId="6" type="noConversion"/>
  </si>
  <si>
    <t>002067</t>
    <phoneticPr fontId="6" type="noConversion"/>
  </si>
  <si>
    <t>ZHEJIANG JINGXING PAPER JOINT STOCK</t>
    <phoneticPr fontId="6" type="noConversion"/>
  </si>
  <si>
    <t>002073</t>
    <phoneticPr fontId="6" type="noConversion"/>
  </si>
  <si>
    <t>MESNAC</t>
    <phoneticPr fontId="6" type="noConversion"/>
  </si>
  <si>
    <t>002078</t>
    <phoneticPr fontId="6" type="noConversion"/>
  </si>
  <si>
    <t>SHANDONG SUN PAPER INDUSTRY JOINT STOCK CO., LTD.</t>
    <phoneticPr fontId="6" type="noConversion"/>
  </si>
  <si>
    <t>002081</t>
    <phoneticPr fontId="6" type="noConversion"/>
  </si>
  <si>
    <t>SUZHOU GOLD MANTIS CONSTRUCTION DECO</t>
    <phoneticPr fontId="6" type="noConversion"/>
  </si>
  <si>
    <t>002092</t>
    <phoneticPr fontId="6" type="noConversion"/>
  </si>
  <si>
    <t>XINJIANG ZHONGTAI CHEMICAL</t>
    <phoneticPr fontId="6" type="noConversion"/>
  </si>
  <si>
    <t>002093</t>
    <phoneticPr fontId="6" type="noConversion"/>
  </si>
  <si>
    <t>GUOMAI TECHNOLOGIES INC</t>
    <phoneticPr fontId="6" type="noConversion"/>
  </si>
  <si>
    <t>002095</t>
    <phoneticPr fontId="6" type="noConversion"/>
  </si>
  <si>
    <t>ZHEJIANG NETSUN</t>
    <phoneticPr fontId="6" type="noConversion"/>
  </si>
  <si>
    <t>002104</t>
    <phoneticPr fontId="6" type="noConversion"/>
  </si>
  <si>
    <t>HENGBAO</t>
    <phoneticPr fontId="6" type="noConversion"/>
  </si>
  <si>
    <t>002106</t>
    <phoneticPr fontId="6" type="noConversion"/>
  </si>
  <si>
    <t>SHENZHEN LAIBAO HI-TECH</t>
    <phoneticPr fontId="6" type="noConversion"/>
  </si>
  <si>
    <t>002108</t>
    <phoneticPr fontId="6" type="noConversion"/>
  </si>
  <si>
    <t>CANGZHOU MINGZHU PLASTIC</t>
    <phoneticPr fontId="6" type="noConversion"/>
  </si>
  <si>
    <t>002128</t>
    <phoneticPr fontId="6" type="noConversion"/>
  </si>
  <si>
    <t>HUOLINHE OPENCUT COAL INDUSTRY CORP</t>
    <phoneticPr fontId="6" type="noConversion"/>
  </si>
  <si>
    <t>002130</t>
    <phoneticPr fontId="6" type="noConversion"/>
  </si>
  <si>
    <t>SHENZHEN WOER HEAT-SHRINKABLE MATERIAL</t>
    <phoneticPr fontId="6" type="noConversion"/>
  </si>
  <si>
    <t>002138</t>
    <phoneticPr fontId="6" type="noConversion"/>
  </si>
  <si>
    <t>SHENZHEN SUNLORD ELECTRONICS</t>
    <phoneticPr fontId="6" type="noConversion"/>
  </si>
  <si>
    <t>002142</t>
    <phoneticPr fontId="6" type="noConversion"/>
  </si>
  <si>
    <t>BANK OF NINGBO</t>
    <phoneticPr fontId="6" type="noConversion"/>
  </si>
  <si>
    <t>002146</t>
    <phoneticPr fontId="6" type="noConversion"/>
  </si>
  <si>
    <t>RISESUN REAL ESTATE DEVELOPMENT</t>
    <phoneticPr fontId="6" type="noConversion"/>
  </si>
  <si>
    <t>002151</t>
    <phoneticPr fontId="6" type="noConversion"/>
  </si>
  <si>
    <t>BEIJING BDSTAR NAVIGATION</t>
    <phoneticPr fontId="6" type="noConversion"/>
  </si>
  <si>
    <t>002152</t>
    <phoneticPr fontId="6" type="noConversion"/>
  </si>
  <si>
    <t>GRG BANKING EQUIPMENT</t>
    <phoneticPr fontId="6" type="noConversion"/>
  </si>
  <si>
    <t>002153</t>
    <phoneticPr fontId="6" type="noConversion"/>
  </si>
  <si>
    <t>BEIJING SHIJI INFORMATION TECHNOLOGY CO., LTD.</t>
    <phoneticPr fontId="6" type="noConversion"/>
  </si>
  <si>
    <t>002161</t>
    <phoneticPr fontId="6" type="noConversion"/>
  </si>
  <si>
    <t>INVENGO INFORMATION TECHNOLOGY</t>
    <phoneticPr fontId="6" type="noConversion"/>
  </si>
  <si>
    <t>002176</t>
    <phoneticPr fontId="6" type="noConversion"/>
  </si>
  <si>
    <t>JIANGXI SPECIAL ELECTRIC MOTOR</t>
    <phoneticPr fontId="6" type="noConversion"/>
  </si>
  <si>
    <t>002179</t>
    <phoneticPr fontId="6" type="noConversion"/>
  </si>
  <si>
    <t>AVIC JONHON OPTRONIC TECHNOLOGY</t>
    <phoneticPr fontId="6" type="noConversion"/>
  </si>
  <si>
    <t>002183</t>
    <phoneticPr fontId="6" type="noConversion"/>
  </si>
  <si>
    <t>ETERNAL ASIA SUPPLY CHAIN MANAGEMENT</t>
    <phoneticPr fontId="6" type="noConversion"/>
  </si>
  <si>
    <t>002185</t>
    <phoneticPr fontId="6" type="noConversion"/>
  </si>
  <si>
    <t>TIANSHUI HUATIAN TECHNOLOGY</t>
    <phoneticPr fontId="6" type="noConversion"/>
  </si>
  <si>
    <t>002190</t>
    <phoneticPr fontId="6" type="noConversion"/>
  </si>
  <si>
    <t>SICHUAN CHENGFEI INTEGRATION TECHNOLOGY</t>
    <phoneticPr fontId="6" type="noConversion"/>
  </si>
  <si>
    <t>002191</t>
    <phoneticPr fontId="6" type="noConversion"/>
  </si>
  <si>
    <t>SHENZHEN JINJIA GROUP</t>
    <phoneticPr fontId="6" type="noConversion"/>
  </si>
  <si>
    <t>002202</t>
    <phoneticPr fontId="6" type="noConversion"/>
  </si>
  <si>
    <t>XINJIANG GOLDWIND SCIENCE AND TECH</t>
    <phoneticPr fontId="6" type="noConversion"/>
  </si>
  <si>
    <t>002221</t>
    <phoneticPr fontId="6" type="noConversion"/>
  </si>
  <si>
    <t>ORIENTAL ENERGY</t>
    <phoneticPr fontId="6" type="noConversion"/>
  </si>
  <si>
    <t>002223</t>
    <phoneticPr fontId="6" type="noConversion"/>
  </si>
  <si>
    <t>JIANGSU YUYUE MEDICAL EQPT AND SUPPLY</t>
    <phoneticPr fontId="6" type="noConversion"/>
  </si>
  <si>
    <t>002229</t>
    <phoneticPr fontId="6" type="noConversion"/>
  </si>
  <si>
    <t>HONGBO</t>
    <phoneticPr fontId="6" type="noConversion"/>
  </si>
  <si>
    <t>002230</t>
    <phoneticPr fontId="6" type="noConversion"/>
  </si>
  <si>
    <t>IFLYTEK</t>
    <phoneticPr fontId="6" type="noConversion"/>
  </si>
  <si>
    <t>002236</t>
    <phoneticPr fontId="6" type="noConversion"/>
  </si>
  <si>
    <t>ZHEJIANG DAHUA TECHNOLOGY</t>
    <phoneticPr fontId="6" type="noConversion"/>
  </si>
  <si>
    <t>002237</t>
    <phoneticPr fontId="6" type="noConversion"/>
  </si>
  <si>
    <t>SHANDONG HUMON SMELTING</t>
    <phoneticPr fontId="6" type="noConversion"/>
  </si>
  <si>
    <t>002241</t>
    <phoneticPr fontId="6" type="noConversion"/>
  </si>
  <si>
    <t>GOERTEK INC</t>
    <phoneticPr fontId="6" type="noConversion"/>
  </si>
  <si>
    <t>002242</t>
    <phoneticPr fontId="6" type="noConversion"/>
  </si>
  <si>
    <t>JOYOUNG</t>
    <phoneticPr fontId="6" type="noConversion"/>
  </si>
  <si>
    <t>002244</t>
    <phoneticPr fontId="6" type="noConversion"/>
  </si>
  <si>
    <t>HANGZHOU BINJIANG REAL ESTATE GROUP</t>
    <phoneticPr fontId="6" type="noConversion"/>
  </si>
  <si>
    <t>002250</t>
    <phoneticPr fontId="6" type="noConversion"/>
  </si>
  <si>
    <t>LIANHE CHEMICAL TECHNOLOGY</t>
    <phoneticPr fontId="6" type="noConversion"/>
  </si>
  <si>
    <t>002252</t>
    <phoneticPr fontId="6" type="noConversion"/>
  </si>
  <si>
    <t>SHANGHAI RAAS BLOOD PRODUCTS</t>
    <phoneticPr fontId="6" type="noConversion"/>
  </si>
  <si>
    <t>002261</t>
    <phoneticPr fontId="6" type="noConversion"/>
  </si>
  <si>
    <t>TALKWEB INFORMATION SYSTEM</t>
    <phoneticPr fontId="6" type="noConversion"/>
  </si>
  <si>
    <t>002266</t>
    <phoneticPr fontId="6" type="noConversion"/>
  </si>
  <si>
    <t>ZHEFU HOLDING GROUP</t>
    <phoneticPr fontId="6" type="noConversion"/>
  </si>
  <si>
    <t>002268</t>
    <phoneticPr fontId="6" type="noConversion"/>
  </si>
  <si>
    <t>WESTONE INFORMATION INDUSTRY</t>
    <phoneticPr fontId="6" type="noConversion"/>
  </si>
  <si>
    <t>002269</t>
    <phoneticPr fontId="6" type="noConversion"/>
  </si>
  <si>
    <t>SHANGHAI METERSBONWE FASHION AND ACC</t>
    <phoneticPr fontId="6" type="noConversion"/>
  </si>
  <si>
    <t>002271</t>
    <phoneticPr fontId="6" type="noConversion"/>
  </si>
  <si>
    <t>BEIJING ORIENTAL YUHONG WATERPROOF TECH</t>
    <phoneticPr fontId="6" type="noConversion"/>
  </si>
  <si>
    <t>002273</t>
    <phoneticPr fontId="6" type="noConversion"/>
  </si>
  <si>
    <t>ZHEJIANG CRYSTAL-OPTECH</t>
    <phoneticPr fontId="6" type="noConversion"/>
  </si>
  <si>
    <t>002276</t>
    <phoneticPr fontId="6" type="noConversion"/>
  </si>
  <si>
    <t>ZHEJIANG WANMA</t>
    <phoneticPr fontId="6" type="noConversion"/>
  </si>
  <si>
    <t>002281</t>
    <phoneticPr fontId="6" type="noConversion"/>
  </si>
  <si>
    <t>ACCELINK TECHNOLOGIES</t>
    <phoneticPr fontId="6" type="noConversion"/>
  </si>
  <si>
    <t>002285</t>
    <phoneticPr fontId="6" type="noConversion"/>
  </si>
  <si>
    <t>SHENZHEN WORLDUNION PROPERTIES CONSULT</t>
    <phoneticPr fontId="6" type="noConversion"/>
  </si>
  <si>
    <t>002292</t>
    <phoneticPr fontId="6" type="noConversion"/>
  </si>
  <si>
    <t>ALPHA GROUP</t>
    <phoneticPr fontId="6" type="noConversion"/>
  </si>
  <si>
    <t>002294</t>
    <phoneticPr fontId="6" type="noConversion"/>
  </si>
  <si>
    <t>SHENZHEN SALUBRIS PHARMACEUTICALS</t>
    <phoneticPr fontId="6" type="noConversion"/>
  </si>
  <si>
    <t>002299</t>
    <phoneticPr fontId="6" type="noConversion"/>
  </si>
  <si>
    <t>FUJIAN SUNNER DEVELOPMENT</t>
    <phoneticPr fontId="6" type="noConversion"/>
  </si>
  <si>
    <t>002304</t>
    <phoneticPr fontId="6" type="noConversion"/>
  </si>
  <si>
    <t>JIANGSU YANGHE BREWERY JOINT-STOCK</t>
    <phoneticPr fontId="6" type="noConversion"/>
  </si>
  <si>
    <t>002308</t>
    <phoneticPr fontId="6" type="noConversion"/>
  </si>
  <si>
    <t>VTRON TECHNOLOGIES</t>
    <phoneticPr fontId="6" type="noConversion"/>
  </si>
  <si>
    <t>002310</t>
    <phoneticPr fontId="6" type="noConversion"/>
  </si>
  <si>
    <t>BEIJING ORIENT LANDSCAPE AND ENV</t>
    <phoneticPr fontId="6" type="noConversion"/>
  </si>
  <si>
    <t>002311</t>
    <phoneticPr fontId="6" type="noConversion"/>
  </si>
  <si>
    <t>GUANGDONG HAID GROUP</t>
    <phoneticPr fontId="6" type="noConversion"/>
  </si>
  <si>
    <t>002318</t>
    <phoneticPr fontId="6" type="noConversion"/>
  </si>
  <si>
    <t>ZHEJIANG JIULI HI-TECH METALS</t>
    <phoneticPr fontId="6" type="noConversion"/>
  </si>
  <si>
    <t>002325</t>
    <phoneticPr fontId="6" type="noConversion"/>
  </si>
  <si>
    <t>SHENZHEN HONGTAO DECORATION</t>
    <phoneticPr fontId="6" type="noConversion"/>
  </si>
  <si>
    <t>002340</t>
    <phoneticPr fontId="6" type="noConversion"/>
  </si>
  <si>
    <t>GEM</t>
    <phoneticPr fontId="6" type="noConversion"/>
  </si>
  <si>
    <t>002344</t>
    <phoneticPr fontId="6" type="noConversion"/>
  </si>
  <si>
    <t>HAINING CHINA LEATHER MARKET</t>
    <phoneticPr fontId="6" type="noConversion"/>
  </si>
  <si>
    <t>002353</t>
    <phoneticPr fontId="6" type="noConversion"/>
  </si>
  <si>
    <t>YANTAI JEREH OILFIELD SERVICES GROUP</t>
    <phoneticPr fontId="6" type="noConversion"/>
  </si>
  <si>
    <t>002368</t>
    <phoneticPr fontId="6" type="noConversion"/>
  </si>
  <si>
    <t>TAIJI COMPUTER</t>
    <phoneticPr fontId="6" type="noConversion"/>
  </si>
  <si>
    <t>002375</t>
    <phoneticPr fontId="6" type="noConversion"/>
  </si>
  <si>
    <t>ZHEJIANG YASHA DECORATION</t>
    <phoneticPr fontId="6" type="noConversion"/>
  </si>
  <si>
    <t>002385</t>
    <phoneticPr fontId="6" type="noConversion"/>
  </si>
  <si>
    <t>BEIJING DABEINONG TECHNOLOGY GROUP. CO., LTDd</t>
    <phoneticPr fontId="6" type="noConversion"/>
  </si>
  <si>
    <t>002396</t>
    <phoneticPr fontId="6" type="noConversion"/>
  </si>
  <si>
    <t>FUJIAN STAR-NET COMMUNICATION</t>
    <phoneticPr fontId="6" type="noConversion"/>
  </si>
  <si>
    <t>002399</t>
    <phoneticPr fontId="6" type="noConversion"/>
  </si>
  <si>
    <t>SHENZHEN HEPALINK PHARMACEUTICAL</t>
    <phoneticPr fontId="6" type="noConversion"/>
  </si>
  <si>
    <t>002405</t>
    <phoneticPr fontId="6" type="noConversion"/>
  </si>
  <si>
    <t>NAVINFO</t>
    <phoneticPr fontId="6" type="noConversion"/>
  </si>
  <si>
    <t>002407</t>
    <phoneticPr fontId="6" type="noConversion"/>
  </si>
  <si>
    <t>DO-FLUORIDE CHEMICALS</t>
    <phoneticPr fontId="6" type="noConversion"/>
  </si>
  <si>
    <t>002410</t>
    <phoneticPr fontId="6" type="noConversion"/>
  </si>
  <si>
    <t>GLODON COMPANY LIMITED</t>
    <phoneticPr fontId="6" type="noConversion"/>
  </si>
  <si>
    <t>002414</t>
    <phoneticPr fontId="6" type="noConversion"/>
  </si>
  <si>
    <t>WUHAN GUIDE INFRARED</t>
    <phoneticPr fontId="6" type="noConversion"/>
  </si>
  <si>
    <t>002415</t>
    <phoneticPr fontId="6" type="noConversion"/>
  </si>
  <si>
    <t>HANGZHOU HIKVISION DIGITAL TECHNOLOGY</t>
    <phoneticPr fontId="6" type="noConversion"/>
  </si>
  <si>
    <t>002416</t>
    <phoneticPr fontId="6" type="noConversion"/>
  </si>
  <si>
    <t>SHENZHEN AISIDI</t>
    <phoneticPr fontId="6" type="noConversion"/>
  </si>
  <si>
    <t>002424</t>
    <phoneticPr fontId="6" type="noConversion"/>
  </si>
  <si>
    <t>GUIZHOU BAILING GROUP PHARMACEUTICAL</t>
    <phoneticPr fontId="6" type="noConversion"/>
  </si>
  <si>
    <t>002428</t>
    <phoneticPr fontId="6" type="noConversion"/>
  </si>
  <si>
    <t>YUNNAN LINCANG XINYUAN GERMANIUM IND</t>
    <phoneticPr fontId="6" type="noConversion"/>
  </si>
  <si>
    <t>002429</t>
    <phoneticPr fontId="6" type="noConversion"/>
  </si>
  <si>
    <t>SHENZHEN MTC</t>
    <phoneticPr fontId="6" type="noConversion"/>
  </si>
  <si>
    <t>002431</t>
    <phoneticPr fontId="6" type="noConversion"/>
  </si>
  <si>
    <t>PALM ECO-TOWN DEVELOPMENT</t>
    <phoneticPr fontId="6" type="noConversion"/>
  </si>
  <si>
    <t>002437</t>
    <phoneticPr fontId="6" type="noConversion"/>
  </si>
  <si>
    <t>HARBIN GLORIA PHARMACEUTICALS</t>
    <phoneticPr fontId="6" type="noConversion"/>
  </si>
  <si>
    <t>002439</t>
    <phoneticPr fontId="6" type="noConversion"/>
  </si>
  <si>
    <t>VENUSTECH GROUP INC</t>
    <phoneticPr fontId="6" type="noConversion"/>
  </si>
  <si>
    <t>002444</t>
    <phoneticPr fontId="6" type="noConversion"/>
  </si>
  <si>
    <t>HANGZHOU GREAT STAR INDUSTRIAL CO.,LTD.</t>
    <phoneticPr fontId="6" type="noConversion"/>
  </si>
  <si>
    <t>002450</t>
    <phoneticPr fontId="6" type="noConversion"/>
  </si>
  <si>
    <t>KANGDE XIN COMPOSITE MATERIAL GROUP</t>
    <phoneticPr fontId="6" type="noConversion"/>
  </si>
  <si>
    <t>002456</t>
    <phoneticPr fontId="6" type="noConversion"/>
  </si>
  <si>
    <t>SHENZHEN O-FILM TECH</t>
    <phoneticPr fontId="6" type="noConversion"/>
  </si>
  <si>
    <t>002460</t>
    <phoneticPr fontId="6" type="noConversion"/>
  </si>
  <si>
    <t>JIANGXI GANFENG LITHIUM</t>
    <phoneticPr fontId="6" type="noConversion"/>
  </si>
  <si>
    <t>002465</t>
    <phoneticPr fontId="6" type="noConversion"/>
  </si>
  <si>
    <t>GUANGZHOU HAIGE COMMUNICATIONS GROUP</t>
    <phoneticPr fontId="6" type="noConversion"/>
  </si>
  <si>
    <t>002467</t>
    <phoneticPr fontId="6" type="noConversion"/>
  </si>
  <si>
    <t>NET263</t>
    <phoneticPr fontId="6" type="noConversion"/>
  </si>
  <si>
    <t>002470</t>
    <phoneticPr fontId="6" type="noConversion"/>
  </si>
  <si>
    <t>KINGENTA ECOLOGICAL ENGINEERING GROUP</t>
    <phoneticPr fontId="6" type="noConversion"/>
  </si>
  <si>
    <t>002474</t>
    <phoneticPr fontId="6" type="noConversion"/>
  </si>
  <si>
    <t>FUJIAN RONGJI SOFTWARE</t>
    <phoneticPr fontId="6" type="noConversion"/>
  </si>
  <si>
    <t>002475</t>
    <phoneticPr fontId="6" type="noConversion"/>
  </si>
  <si>
    <t>LUXSHARE PRECISION INDUSTRY</t>
    <phoneticPr fontId="6" type="noConversion"/>
  </si>
  <si>
    <t>002482</t>
    <phoneticPr fontId="6" type="noConversion"/>
  </si>
  <si>
    <t>SHENZHEN GRANDLAND GROUP</t>
    <phoneticPr fontId="6" type="noConversion"/>
  </si>
  <si>
    <t>002493</t>
    <phoneticPr fontId="6" type="noConversion"/>
  </si>
  <si>
    <t>RONGSHENG PETRO CHEMICAL</t>
    <phoneticPr fontId="6" type="noConversion"/>
  </si>
  <si>
    <t>002500</t>
    <phoneticPr fontId="6" type="noConversion"/>
  </si>
  <si>
    <t>SHANXI SECURITIES</t>
    <phoneticPr fontId="6" type="noConversion"/>
  </si>
  <si>
    <t>002501</t>
    <phoneticPr fontId="6" type="noConversion"/>
  </si>
  <si>
    <t>JILIN LIYUAN PRECISION MANUFACTURING</t>
    <phoneticPr fontId="6" type="noConversion"/>
  </si>
  <si>
    <t>002508</t>
    <phoneticPr fontId="6" type="noConversion"/>
  </si>
  <si>
    <t>HANGZHOU ROBAM APPLIANCES</t>
    <phoneticPr fontId="6" type="noConversion"/>
  </si>
  <si>
    <t>002556</t>
    <phoneticPr fontId="6" type="noConversion"/>
  </si>
  <si>
    <t>ANHUI HUILONG AGRIC MEANS OF PRODUCTION</t>
    <phoneticPr fontId="6" type="noConversion"/>
  </si>
  <si>
    <t>002563</t>
    <phoneticPr fontId="6" type="noConversion"/>
  </si>
  <si>
    <t>ZHEJIANG SEMIR GARMENT</t>
    <phoneticPr fontId="6" type="noConversion"/>
  </si>
  <si>
    <t>002573</t>
    <phoneticPr fontId="6" type="noConversion"/>
  </si>
  <si>
    <t>BEIJING SPC ENVIRONMENT PROTECTION TECH</t>
    <phoneticPr fontId="6" type="noConversion"/>
  </si>
  <si>
    <t>002577</t>
    <phoneticPr fontId="6" type="noConversion"/>
  </si>
  <si>
    <t>SHENZHEN RAPOO TECHNOLOGY</t>
    <phoneticPr fontId="6" type="noConversion"/>
  </si>
  <si>
    <t>002588</t>
    <phoneticPr fontId="6" type="noConversion"/>
  </si>
  <si>
    <t>STANLEY AGRICULTURE GROUP</t>
    <phoneticPr fontId="6" type="noConversion"/>
  </si>
  <si>
    <t>002594</t>
    <phoneticPr fontId="6" type="noConversion"/>
  </si>
  <si>
    <t>BYD</t>
    <phoneticPr fontId="6" type="noConversion"/>
  </si>
  <si>
    <t>002595</t>
    <phoneticPr fontId="6" type="noConversion"/>
  </si>
  <si>
    <t>HIMILE MECHANICAL SCIENCE AND TECH</t>
    <phoneticPr fontId="6" type="noConversion"/>
  </si>
  <si>
    <t>002603</t>
    <phoneticPr fontId="6" type="noConversion"/>
  </si>
  <si>
    <t>SHIJIAZHUANG YILING PHARMACEUTICAL</t>
    <phoneticPr fontId="6" type="noConversion"/>
  </si>
  <si>
    <t>002642</t>
    <phoneticPr fontId="6" type="noConversion"/>
  </si>
  <si>
    <t>UNITED ELECTRONICS</t>
    <phoneticPr fontId="6" type="noConversion"/>
  </si>
  <si>
    <t>002653</t>
    <phoneticPr fontId="6" type="noConversion"/>
  </si>
  <si>
    <t>HAISCO PHARMACEUTICAL GROUP</t>
    <phoneticPr fontId="6" type="noConversion"/>
  </si>
  <si>
    <t>002673</t>
    <phoneticPr fontId="6" type="noConversion"/>
  </si>
  <si>
    <t>WESTERN SECURITIES</t>
    <phoneticPr fontId="6" type="noConversion"/>
  </si>
  <si>
    <t>002681</t>
    <phoneticPr fontId="6" type="noConversion"/>
  </si>
  <si>
    <t>SHENZHEN FENDA TECHNOLOGY</t>
    <phoneticPr fontId="6" type="noConversion"/>
  </si>
  <si>
    <t>002701</t>
    <phoneticPr fontId="6" type="noConversion"/>
  </si>
  <si>
    <t>ORG PACKAGING</t>
    <phoneticPr fontId="6" type="noConversion"/>
  </si>
  <si>
    <t>002736</t>
    <phoneticPr fontId="6" type="noConversion"/>
  </si>
  <si>
    <t>GUOSEN SECURITIES</t>
    <phoneticPr fontId="6" type="noConversion"/>
  </si>
  <si>
    <t>Updated on 03/08/17</t>
    <phoneticPr fontId="2" type="noConversion"/>
  </si>
  <si>
    <t xml:space="preserve"> STOCK MARGIN RATIO</t>
    <phoneticPr fontId="2" type="noConversion"/>
  </si>
  <si>
    <t xml:space="preserve">AA  </t>
    <phoneticPr fontId="6" type="noConversion"/>
  </si>
  <si>
    <t>Alcoa Inc</t>
    <phoneticPr fontId="6" type="noConversion"/>
  </si>
  <si>
    <t xml:space="preserve">AAPL </t>
    <phoneticPr fontId="6" type="noConversion"/>
  </si>
  <si>
    <t xml:space="preserve">Apple Inc. </t>
    <phoneticPr fontId="6" type="noConversion"/>
  </si>
  <si>
    <t>AMZN</t>
    <phoneticPr fontId="6" type="noConversion"/>
  </si>
  <si>
    <t>Amazon.com</t>
    <phoneticPr fontId="6" type="noConversion"/>
  </si>
  <si>
    <t xml:space="preserve">AXP </t>
    <phoneticPr fontId="6" type="noConversion"/>
  </si>
  <si>
    <t>American Express Co</t>
    <phoneticPr fontId="6" type="noConversion"/>
  </si>
  <si>
    <t xml:space="preserve">BA </t>
    <phoneticPr fontId="6" type="noConversion"/>
  </si>
  <si>
    <t xml:space="preserve">BOEING CO </t>
    <phoneticPr fontId="6" type="noConversion"/>
  </si>
  <si>
    <t>BABA</t>
    <phoneticPr fontId="6" type="noConversion"/>
  </si>
  <si>
    <t>Alibaba Group Holding ADS</t>
    <phoneticPr fontId="6" type="noConversion"/>
  </si>
  <si>
    <t xml:space="preserve">BAC </t>
    <phoneticPr fontId="6" type="noConversion"/>
  </si>
  <si>
    <t xml:space="preserve">Bank of America Corp </t>
    <phoneticPr fontId="6" type="noConversion"/>
  </si>
  <si>
    <t>BIDU</t>
    <phoneticPr fontId="6" type="noConversion"/>
  </si>
  <si>
    <t>Baidu, Inc.</t>
    <phoneticPr fontId="6" type="noConversion"/>
  </si>
  <si>
    <t>BRK A</t>
    <phoneticPr fontId="6" type="noConversion"/>
  </si>
  <si>
    <t>BERKSHIRE HATHAWAY INC-CL A</t>
    <phoneticPr fontId="6" type="noConversion"/>
  </si>
  <si>
    <t>BRK B</t>
    <phoneticPr fontId="6" type="noConversion"/>
  </si>
  <si>
    <t>BERKSHIRE HATHAWAY INC-CL B</t>
    <phoneticPr fontId="6" type="noConversion"/>
  </si>
  <si>
    <t xml:space="preserve">C </t>
    <phoneticPr fontId="6" type="noConversion"/>
  </si>
  <si>
    <t xml:space="preserve">Citigroup Inc </t>
    <phoneticPr fontId="6" type="noConversion"/>
  </si>
  <si>
    <t xml:space="preserve">CAT </t>
    <phoneticPr fontId="6" type="noConversion"/>
  </si>
  <si>
    <t xml:space="preserve">Caterpillar Inc </t>
    <phoneticPr fontId="6" type="noConversion"/>
  </si>
  <si>
    <t xml:space="preserve">CSCO </t>
    <phoneticPr fontId="6" type="noConversion"/>
  </si>
  <si>
    <t xml:space="preserve">Cisco Systems Inc. </t>
    <phoneticPr fontId="6" type="noConversion"/>
  </si>
  <si>
    <t>CTRP</t>
    <phoneticPr fontId="6" type="noConversion"/>
  </si>
  <si>
    <t>Ctrip.com International ADR</t>
    <phoneticPr fontId="6" type="noConversion"/>
  </si>
  <si>
    <t xml:space="preserve">CVX </t>
    <phoneticPr fontId="6" type="noConversion"/>
  </si>
  <si>
    <t xml:space="preserve">Chevron Corp </t>
    <phoneticPr fontId="6" type="noConversion"/>
  </si>
  <si>
    <t xml:space="preserve">DD </t>
    <phoneticPr fontId="6" type="noConversion"/>
  </si>
  <si>
    <t xml:space="preserve">Du Pont EI de Nemours </t>
    <phoneticPr fontId="6" type="noConversion"/>
  </si>
  <si>
    <t xml:space="preserve">DIS </t>
    <phoneticPr fontId="6" type="noConversion"/>
  </si>
  <si>
    <t>Walt Disney Co</t>
    <phoneticPr fontId="6" type="noConversion"/>
  </si>
  <si>
    <t xml:space="preserve">EBAY </t>
    <phoneticPr fontId="6" type="noConversion"/>
  </si>
  <si>
    <t xml:space="preserve">eBay Inc </t>
    <phoneticPr fontId="6" type="noConversion"/>
  </si>
  <si>
    <t>FB</t>
    <phoneticPr fontId="6" type="noConversion"/>
  </si>
  <si>
    <t xml:space="preserve">Facebook Cl A </t>
    <phoneticPr fontId="6" type="noConversion"/>
  </si>
  <si>
    <t xml:space="preserve">GE </t>
    <phoneticPr fontId="6" type="noConversion"/>
  </si>
  <si>
    <t xml:space="preserve">General Electric Co </t>
    <phoneticPr fontId="6" type="noConversion"/>
  </si>
  <si>
    <t xml:space="preserve">GOOG </t>
    <phoneticPr fontId="6" type="noConversion"/>
  </si>
  <si>
    <t>Alphabet Inc-CL C</t>
    <phoneticPr fontId="6" type="noConversion"/>
  </si>
  <si>
    <t xml:space="preserve">GOOGL </t>
    <phoneticPr fontId="6" type="noConversion"/>
  </si>
  <si>
    <t>Alphabet Inc-CL A</t>
    <phoneticPr fontId="6" type="noConversion"/>
  </si>
  <si>
    <t xml:space="preserve">HD </t>
    <phoneticPr fontId="6" type="noConversion"/>
  </si>
  <si>
    <t xml:space="preserve">Home Depot Inc </t>
    <phoneticPr fontId="6" type="noConversion"/>
  </si>
  <si>
    <t xml:space="preserve">HPQ </t>
    <phoneticPr fontId="6" type="noConversion"/>
  </si>
  <si>
    <t>HP Inc</t>
    <phoneticPr fontId="6" type="noConversion"/>
  </si>
  <si>
    <t xml:space="preserve">IBM </t>
    <phoneticPr fontId="6" type="noConversion"/>
  </si>
  <si>
    <t xml:space="preserve">International Business Machine </t>
    <phoneticPr fontId="6" type="noConversion"/>
  </si>
  <si>
    <t xml:space="preserve">INTC </t>
    <phoneticPr fontId="6" type="noConversion"/>
  </si>
  <si>
    <t xml:space="preserve">Intel Corporation </t>
    <phoneticPr fontId="6" type="noConversion"/>
  </si>
  <si>
    <t>JD</t>
    <phoneticPr fontId="6" type="noConversion"/>
  </si>
  <si>
    <t>JD.com ADR</t>
    <phoneticPr fontId="6" type="noConversion"/>
  </si>
  <si>
    <t xml:space="preserve">JNJ </t>
    <phoneticPr fontId="6" type="noConversion"/>
  </si>
  <si>
    <t xml:space="preserve">Johnson &amp; Johnson </t>
    <phoneticPr fontId="6" type="noConversion"/>
  </si>
  <si>
    <t xml:space="preserve">JPM </t>
    <phoneticPr fontId="6" type="noConversion"/>
  </si>
  <si>
    <t xml:space="preserve">JP Morgan Chase and Co </t>
    <phoneticPr fontId="6" type="noConversion"/>
  </si>
  <si>
    <t xml:space="preserve">KO </t>
    <phoneticPr fontId="6" type="noConversion"/>
  </si>
  <si>
    <t xml:space="preserve">Coca Cola Co </t>
    <phoneticPr fontId="6" type="noConversion"/>
  </si>
  <si>
    <t xml:space="preserve">MCD </t>
    <phoneticPr fontId="6" type="noConversion"/>
  </si>
  <si>
    <t xml:space="preserve">Mcdonalds Corp </t>
    <phoneticPr fontId="6" type="noConversion"/>
  </si>
  <si>
    <t xml:space="preserve">MJN </t>
    <phoneticPr fontId="6" type="noConversion"/>
  </si>
  <si>
    <t xml:space="preserve">Mead Johnson Nutrition Co </t>
    <phoneticPr fontId="6" type="noConversion"/>
  </si>
  <si>
    <t xml:space="preserve">MMM </t>
    <phoneticPr fontId="6" type="noConversion"/>
  </si>
  <si>
    <t xml:space="preserve">3M Co </t>
    <phoneticPr fontId="6" type="noConversion"/>
  </si>
  <si>
    <t xml:space="preserve">MRK </t>
    <phoneticPr fontId="6" type="noConversion"/>
  </si>
  <si>
    <t xml:space="preserve">Merck &amp; Co Inc </t>
    <phoneticPr fontId="6" type="noConversion"/>
  </si>
  <si>
    <t xml:space="preserve">MSFT </t>
    <phoneticPr fontId="6" type="noConversion"/>
  </si>
  <si>
    <t xml:space="preserve">Microsoft Corporation </t>
    <phoneticPr fontId="6" type="noConversion"/>
  </si>
  <si>
    <t xml:space="preserve">PFE </t>
    <phoneticPr fontId="6" type="noConversion"/>
  </si>
  <si>
    <t xml:space="preserve">PFIZER INC. </t>
    <phoneticPr fontId="6" type="noConversion"/>
  </si>
  <si>
    <t xml:space="preserve">PG </t>
    <phoneticPr fontId="6" type="noConversion"/>
  </si>
  <si>
    <t xml:space="preserve">Procter &amp; Gamble Co </t>
    <phoneticPr fontId="6" type="noConversion"/>
  </si>
  <si>
    <t xml:space="preserve">SINA </t>
    <phoneticPr fontId="6" type="noConversion"/>
  </si>
  <si>
    <t xml:space="preserve">SINA Co </t>
    <phoneticPr fontId="6" type="noConversion"/>
  </si>
  <si>
    <t xml:space="preserve">SLV </t>
    <phoneticPr fontId="6" type="noConversion"/>
  </si>
  <si>
    <t xml:space="preserve">Ishares Silver Trust </t>
    <phoneticPr fontId="6" type="noConversion"/>
  </si>
  <si>
    <t>SPY</t>
    <phoneticPr fontId="6" type="noConversion"/>
  </si>
  <si>
    <t>SPDR S&amp;P 500 ETF Trust</t>
    <phoneticPr fontId="6" type="noConversion"/>
  </si>
  <si>
    <t xml:space="preserve">T </t>
    <phoneticPr fontId="6" type="noConversion"/>
  </si>
  <si>
    <t xml:space="preserve">AT&amp;T Inc </t>
    <phoneticPr fontId="6" type="noConversion"/>
  </si>
  <si>
    <t xml:space="preserve">TRV </t>
    <phoneticPr fontId="6" type="noConversion"/>
  </si>
  <si>
    <t xml:space="preserve">Travelers Cos Inc /The </t>
    <phoneticPr fontId="6" type="noConversion"/>
  </si>
  <si>
    <t>TSLA</t>
    <phoneticPr fontId="6" type="noConversion"/>
  </si>
  <si>
    <t>Telsa Inc</t>
    <phoneticPr fontId="6" type="noConversion"/>
  </si>
  <si>
    <t xml:space="preserve">UNH </t>
    <phoneticPr fontId="6" type="noConversion"/>
  </si>
  <si>
    <t xml:space="preserve">United Health Group </t>
    <phoneticPr fontId="6" type="noConversion"/>
  </si>
  <si>
    <t xml:space="preserve">UTX </t>
    <phoneticPr fontId="6" type="noConversion"/>
  </si>
  <si>
    <t xml:space="preserve">United Tech. Corp. </t>
    <phoneticPr fontId="6" type="noConversion"/>
  </si>
  <si>
    <t xml:space="preserve">VZ </t>
    <phoneticPr fontId="6" type="noConversion"/>
  </si>
  <si>
    <t xml:space="preserve">Verizon Communication </t>
    <phoneticPr fontId="6" type="noConversion"/>
  </si>
  <si>
    <t xml:space="preserve">WMT </t>
    <phoneticPr fontId="6" type="noConversion"/>
  </si>
  <si>
    <t xml:space="preserve">Wal-Mart Stores Inc </t>
    <phoneticPr fontId="6" type="noConversion"/>
  </si>
  <si>
    <t xml:space="preserve">XOM </t>
    <phoneticPr fontId="6" type="noConversion"/>
  </si>
  <si>
    <t xml:space="preserve">Exxon Mobil Corp </t>
    <phoneticPr fontId="6" type="noConversion"/>
  </si>
  <si>
    <t>FLYING MINING LIMITED</t>
    <phoneticPr fontId="2" type="noConversion"/>
  </si>
  <si>
    <t>Updated On 30/10/2017</t>
    <phoneticPr fontId="2" type="noConversion"/>
  </si>
  <si>
    <t>CRYSTAL INTERNATIONAL GROUP LIMITED</t>
    <phoneticPr fontId="2" type="noConversion"/>
  </si>
  <si>
    <t>CHINA LITERATURE LIMITED</t>
    <phoneticPr fontId="2" type="noConversion"/>
  </si>
  <si>
    <t>PUTIAN COMMUNICATION GROUP LIMITED</t>
    <phoneticPr fontId="2" type="noConversion"/>
  </si>
  <si>
    <t>KIDSLAND INTERNATIONAL HOLDINGS LIMITED</t>
    <phoneticPr fontId="2" type="noConversion"/>
  </si>
  <si>
    <t>RAZER INC.</t>
    <phoneticPr fontId="2" type="noConversion"/>
  </si>
  <si>
    <t>SHUANG YUN HOLDINGS LIMITED</t>
    <phoneticPr fontId="2" type="noConversion"/>
  </si>
  <si>
    <t>SUN HING PRINTING HOLDINGS LIMITED</t>
    <phoneticPr fontId="2" type="noConversion"/>
  </si>
  <si>
    <t>YIXI GROUP LMITED</t>
    <phoneticPr fontId="2" type="noConversion"/>
  </si>
  <si>
    <t>BSETWAY GLOBAL HOLDING INC.</t>
    <phoneticPr fontId="2" type="noConversion"/>
  </si>
  <si>
    <t>stock_code</t>
  </si>
  <si>
    <t>股票名稱</t>
  </si>
  <si>
    <t>本公司借貸給予客人孖展比率 更改 2/11/2017</t>
    <phoneticPr fontId="12" type="noConversion"/>
  </si>
  <si>
    <t>天安中國投資有限公司  </t>
  </si>
  <si>
    <t>港通控股有限公司</t>
  </si>
  <si>
    <t>九龍建業有限公司</t>
  </si>
  <si>
    <t>香港上海大酒店有限公司</t>
  </si>
  <si>
    <t>大快活集團有限公司</t>
  </si>
  <si>
    <t>香格里拉(亞洲)有限公司</t>
  </si>
  <si>
    <t>美麗華酒店企業有限公司</t>
  </si>
  <si>
    <t>中國海外宏洋集團有限公司</t>
  </si>
  <si>
    <t>新鴻基有限公司</t>
  </si>
  <si>
    <t>凱升控股有限公司</t>
  </si>
  <si>
    <t>迪生創建(國際)有限公司</t>
  </si>
  <si>
    <t>粵海置地控股有限公司</t>
  </si>
  <si>
    <t>華人置業集團有限公司</t>
  </si>
  <si>
    <t>力寶華潤有限公司</t>
  </si>
  <si>
    <t>中航國際控股股份有限公司 - H股</t>
  </si>
  <si>
    <t>莎莎國際控股有限公司</t>
  </si>
  <si>
    <t>香港建設(控股)有限公司</t>
  </si>
  <si>
    <t>廖創興企業有限公司</t>
  </si>
  <si>
    <t>宏華集團有限公司</t>
  </si>
  <si>
    <t>統一企業中國控股有限公司</t>
  </si>
  <si>
    <t>先施有限公司</t>
  </si>
  <si>
    <t>壹傳媒有限公司</t>
  </si>
  <si>
    <t>萬洲國際有限公司</t>
  </si>
  <si>
    <t>永安國際有限公司</t>
  </si>
  <si>
    <t>香港中旅國際投資有限公司</t>
  </si>
  <si>
    <t>中船海洋與防務裝備股份有限公司 - H股</t>
  </si>
  <si>
    <t>德永佳集團有限公司</t>
  </si>
  <si>
    <t>馬鞍山鋼鐵股份有限公司 - H股</t>
  </si>
  <si>
    <t>華寶國際控股有限公司</t>
  </si>
  <si>
    <t>綠地香港控股有限公司</t>
  </si>
  <si>
    <t>鞍鋼股份有限公司 - H股</t>
  </si>
  <si>
    <t>海航基礎股份有限公司 - H股</t>
  </si>
  <si>
    <t>江西銅業股份有限公司 - H股</t>
  </si>
  <si>
    <t>莊士機構國際有限公司</t>
  </si>
  <si>
    <t>中外運航運有限公司  </t>
  </si>
  <si>
    <t>聯合集團有限公司</t>
  </si>
  <si>
    <t>中國石油化工股份有限公司 - H股</t>
  </si>
  <si>
    <t>旭日企業有限公司</t>
  </si>
  <si>
    <t>方正控股有限公司</t>
  </si>
  <si>
    <t>敏實集團有限公司  　　　　</t>
  </si>
  <si>
    <t>盈科大衍地產發展有限公司</t>
  </si>
  <si>
    <t>陽光房地產投資信託基金</t>
  </si>
  <si>
    <t>四環醫藥控股集團有限公司</t>
  </si>
  <si>
    <t>香港興業國際集團有限公司</t>
  </si>
  <si>
    <t>利豐有限公司</t>
  </si>
  <si>
    <t>資本策略地產有限公司</t>
  </si>
  <si>
    <t>中國食品有限公司</t>
  </si>
  <si>
    <t>中遠海運國際(香港)有限公司</t>
  </si>
  <si>
    <t>呷哺呷哺餐飲管理（中國）控股有限公司</t>
  </si>
  <si>
    <t>珠江船務企業(股份)有限公司</t>
  </si>
  <si>
    <t>上海實業城市開發集團有限公司</t>
  </si>
  <si>
    <t>鄭州煤礦機械集團股份有限公司 - H股</t>
  </si>
  <si>
    <t>稻香控股有限公司</t>
  </si>
  <si>
    <t>北京京能清潔能源電力股份有限公司 - H股</t>
  </si>
  <si>
    <t>北京北辰實業股份有限公司 - H股</t>
  </si>
  <si>
    <t>寶國國際控股有限公司　　　　</t>
  </si>
  <si>
    <t>堡獅龍國際有限公司</t>
  </si>
  <si>
    <t>中油燃氣集團有限公司</t>
  </si>
  <si>
    <t>卓悅控股有限公司</t>
  </si>
  <si>
    <t>香港華人有限公司</t>
  </si>
  <si>
    <t>復星國際有限公司</t>
  </si>
  <si>
    <t>中國高速傳動設備集團有限公司</t>
  </si>
  <si>
    <t>亞洲金融集團有限公司</t>
  </si>
  <si>
    <t>中國東方航空股份有限公司 - H股</t>
  </si>
  <si>
    <t>金源米業國際有限公司</t>
  </si>
  <si>
    <t>北京首都國際機場股份有限公司 - H股</t>
  </si>
  <si>
    <t>中國民航信息網絡股份有限公司 - H股</t>
  </si>
  <si>
    <t>勝獅貨櫃企業有限公司</t>
  </si>
  <si>
    <t>合富輝煌集團控股有限公司</t>
  </si>
  <si>
    <t>理文化工有限公司</t>
  </si>
  <si>
    <t>創維數碼控股有限公司  　　　</t>
  </si>
  <si>
    <t>天溢（森美）控股有限公司</t>
  </si>
  <si>
    <t>CEC國際控股有限公司</t>
  </si>
  <si>
    <t>中興通訊股份有限公司 - H股</t>
  </si>
  <si>
    <t>中國稀土控股有限公司</t>
  </si>
  <si>
    <t>長江生命科技集團有限公司</t>
  </si>
  <si>
    <t>置富產業信託</t>
  </si>
  <si>
    <t>IGG</t>
  </si>
  <si>
    <t>惠理集團有限公司  </t>
  </si>
  <si>
    <t>華電福新能源股份有限公司 - H股</t>
  </si>
  <si>
    <t>天能動力國際有限公司</t>
  </si>
  <si>
    <t>匯豐中國翔龍基金</t>
  </si>
  <si>
    <t>嘉瑞國際控股有限公司</t>
  </si>
  <si>
    <t>新世界百貨中國有限公司</t>
  </si>
  <si>
    <t>神冠控股(集團)有限公司</t>
  </si>
  <si>
    <t>理士國際技術有限公司</t>
  </si>
  <si>
    <t>茂業國際控股有限公司</t>
  </si>
  <si>
    <t>中國水務集團有限公司</t>
  </si>
  <si>
    <t>神州數碼控股有限公司</t>
  </si>
  <si>
    <t>康哲藥業控股有限公司</t>
  </si>
  <si>
    <t>信義玻璃控股有限公司</t>
  </si>
  <si>
    <t>昂納科技(集團)有限公司</t>
  </si>
  <si>
    <t>金朝陽集團有限公司</t>
  </si>
  <si>
    <t>中升集團控股有限公司</t>
  </si>
  <si>
    <t>東江環保股份有限公司 - H股</t>
  </si>
  <si>
    <t>中糧包裝控股有限公司</t>
  </si>
  <si>
    <t>龍源電力集團股份有限公司 - H股</t>
  </si>
  <si>
    <t>海信科龍電器股份有限公司 - H股</t>
  </si>
  <si>
    <t>新天綠色能源股份有限公司 - H股</t>
  </si>
  <si>
    <t>華能新能源股份有限公司 - H股</t>
  </si>
  <si>
    <t>龍湖地產有限公司</t>
  </si>
  <si>
    <t xml:space="preserve">華熙生物科技有限公司 </t>
  </si>
  <si>
    <t>信義光能控股有限公司</t>
  </si>
  <si>
    <t>L' OCCITANE INTERNATIONAL S.A.</t>
  </si>
  <si>
    <t>永旺(香港)百貨有限公司</t>
  </si>
  <si>
    <t>大唐國際發電股份有限公司 - H股</t>
  </si>
  <si>
    <t>聯想集團有限公司</t>
  </si>
  <si>
    <t>中信銀行股份有限公司 - H股</t>
  </si>
  <si>
    <t>I.T Ltd.</t>
  </si>
  <si>
    <t>新城發展控股有限公司</t>
  </si>
  <si>
    <t>萬科置業(海外)有限公司</t>
  </si>
  <si>
    <t>山東威高集團醫用高分子製品股份有限公司 - H股</t>
  </si>
  <si>
    <t>港華燃氣有限公司  </t>
  </si>
  <si>
    <t>樂遊科技控股有限公司</t>
  </si>
  <si>
    <t>中信大錳控股有限公司</t>
  </si>
  <si>
    <t>星島新聞集團有限公司</t>
  </si>
  <si>
    <t>合生元國際控股有限公司</t>
  </si>
  <si>
    <t>西藏水資源有限公司</t>
  </si>
  <si>
    <t>慶鈴汽車股份有限公司 - H股</t>
  </si>
  <si>
    <t>沿海綠色家園有限公司</t>
  </si>
  <si>
    <t>中聯重科股份有限公司 - H股</t>
  </si>
  <si>
    <t>海爾電器集團有限公司</t>
  </si>
  <si>
    <t>廣南(集團)有限公司</t>
  </si>
  <si>
    <t>中信資源控股有限公司  </t>
  </si>
  <si>
    <t>專業旅運(亞洲)企業有限公司</t>
  </si>
  <si>
    <t>寶龍地產控股有限公司</t>
  </si>
  <si>
    <t>中國光大綠色環保有限公司</t>
  </si>
  <si>
    <t>朗廷酒店投資 與 朗廷酒店投資有限公司 - SS</t>
  </si>
  <si>
    <t>中國農業銀行股份有限公司 - H股</t>
  </si>
  <si>
    <t>寶信汽車集團有限公司</t>
  </si>
  <si>
    <t>海豐國際控股有限公司</t>
  </si>
  <si>
    <t>香港寬頻有限公司</t>
  </si>
  <si>
    <t>允升國際控股有限公司</t>
  </si>
  <si>
    <t>中國楓葉教育集團有限公司</t>
  </si>
  <si>
    <t>華虹半導體有限公司</t>
  </si>
  <si>
    <t>中國信達資產管理股份有限公司- H股</t>
  </si>
  <si>
    <t>特步國際</t>
  </si>
  <si>
    <t>粵豐環保電力有限公司</t>
  </si>
  <si>
    <t>互太紡織控股有限公司</t>
  </si>
  <si>
    <t>人和商業控股有限公司</t>
  </si>
  <si>
    <t>福壽園國際集團有限公司</t>
  </si>
  <si>
    <t xml:space="preserve">金誠控股有限公司 </t>
  </si>
  <si>
    <t>中國再保險(集團)股份有限公司 - H股</t>
  </si>
  <si>
    <t>麗珠醫藥集團股份有限公司 - H股</t>
  </si>
  <si>
    <t>華潤鳳凰醫療控股有限公司</t>
  </si>
  <si>
    <t>紅星美凱龍家居集團股份有限公司 - H股</t>
  </si>
  <si>
    <t>MI 能源控股有限公司</t>
  </si>
  <si>
    <t>天津銀行股份有限公司 - H股</t>
  </si>
  <si>
    <t>汛和集團控股有限公司</t>
  </si>
  <si>
    <t>國銀金融租賃股份有限公司 - H股</t>
  </si>
  <si>
    <t>禹洲地產股份有限公司</t>
  </si>
  <si>
    <t>佳兆業集團控股有限公司</t>
  </si>
  <si>
    <t>華南城控股有限公司</t>
  </si>
  <si>
    <t>中國正通汽車服務控股有限公司</t>
  </si>
  <si>
    <t>易大宗控股有限公司</t>
  </si>
  <si>
    <t>彩生活服務集團有限公司</t>
  </si>
  <si>
    <t>山東晨鳴紙業集團股份有限公司 - H股</t>
  </si>
  <si>
    <t>招金礦業股份有限公司 - H股</t>
  </si>
  <si>
    <t>中國機械設備工程股份有限公司 - H股</t>
  </si>
  <si>
    <t>中國飛機租賃集團控股有限公司</t>
  </si>
  <si>
    <t>富豪產業信託</t>
  </si>
  <si>
    <t>中信國際電訊集團有限公司</t>
  </si>
  <si>
    <t>中國匯源果汁集團有限公司</t>
  </si>
  <si>
    <t>建滔積層板控股有限公司</t>
  </si>
  <si>
    <t>周大福珠寶集團有限公司</t>
  </si>
  <si>
    <t>北京汽車股份有限公司 - H股</t>
  </si>
  <si>
    <t>中駿置業控股有限公司</t>
  </si>
  <si>
    <t>IMAX CHINA HOLDING. INC</t>
  </si>
  <si>
    <t>天鴿互動控股有限公司</t>
  </si>
  <si>
    <t>松齡護老集團有限公司</t>
  </si>
  <si>
    <t>敏華控股有限公司*</t>
  </si>
  <si>
    <t>上海錦江國際酒店(集團)股份有限公司 - H股</t>
  </si>
  <si>
    <t>碧桂園控股有限公司</t>
  </si>
  <si>
    <t>鳳凰衛視控股有限公司</t>
  </si>
  <si>
    <t>北京金隅股份有限公司 - H股</t>
  </si>
  <si>
    <t>安踏體育用品有限公司</t>
  </si>
  <si>
    <t>卓爾集團股份有限公司</t>
  </si>
  <si>
    <t>天山發展（控股）有限公司</t>
  </si>
  <si>
    <t>中國聯塑集團控股有限公司</t>
  </si>
  <si>
    <t>中國泰坦能源技術集團有限公司</t>
  </si>
  <si>
    <t>維珍妮國際(控股)有限公司</t>
  </si>
  <si>
    <t>新疆金風科技股份有限公司 - H股</t>
  </si>
  <si>
    <t>高鵬礦業控股有限公司</t>
  </si>
  <si>
    <t>老恒和釀造有限公司</t>
  </si>
  <si>
    <t>中國西部水泥有限公司</t>
  </si>
  <si>
    <t>廣州汽車集團股份有限公司 - H股</t>
  </si>
  <si>
    <t>藥明生物技術有限公司</t>
  </si>
  <si>
    <t>都市麗人（中國）控股有限公司</t>
  </si>
  <si>
    <t>中國平安保險(集團)股份有限公司 - H股</t>
  </si>
  <si>
    <t>國瑞置業有限公司</t>
  </si>
  <si>
    <t>新昌管理集團有限公司</t>
  </si>
  <si>
    <t>京信通信系統控股有限公司</t>
  </si>
  <si>
    <t>太平洋航運集團有限公司</t>
  </si>
  <si>
    <t>中國航空科技工業股份有限公司 - H股</t>
  </si>
  <si>
    <t>中國電力國際發展有限公司</t>
  </si>
  <si>
    <t>中石化煉化工程(集團)股份有限公司 - H股</t>
  </si>
  <si>
    <t>中銀香港(控股)有限公司</t>
  </si>
  <si>
    <t>巨星醫療控股有限公司</t>
  </si>
  <si>
    <t>中銀航空租賃有限公司</t>
  </si>
  <si>
    <t>中國鋁業股份有限公司 - H股</t>
  </si>
  <si>
    <t>上海醫藥集團股份有限公司 - H股</t>
  </si>
  <si>
    <t>中國人壽保險股份有限公司 - H股</t>
  </si>
  <si>
    <t>環球醫療金融與技術咨詢服務有限公司</t>
  </si>
  <si>
    <t>中海物業集團有限公司</t>
  </si>
  <si>
    <t>天虹紡織集團有限公司</t>
  </si>
  <si>
    <t>新奧能源控股有限公司</t>
  </si>
  <si>
    <t>魏橋紡織股份有限公司 - H股</t>
  </si>
  <si>
    <t>重慶機電股份有限公司 - H股  </t>
  </si>
  <si>
    <t>廣州富力地產股份有限公司 - H股</t>
  </si>
  <si>
    <t>盈富基金</t>
  </si>
  <si>
    <t>恒生指數上市基金 (多櫃台)</t>
  </si>
  <si>
    <t>SPDR金ETF</t>
  </si>
  <si>
    <t>首創置業股份有限公司 - H股</t>
  </si>
  <si>
    <t>綠城服務集團有限公司</t>
  </si>
  <si>
    <t>中國神威藥業集團有限公司</t>
  </si>
  <si>
    <t>大連港股份有限公司 - H股</t>
  </si>
  <si>
    <t>中海油田服務股份有限公司 - H股</t>
  </si>
  <si>
    <t>紫金礦業集團股份有限公司 - H股</t>
  </si>
  <si>
    <t>融信中國控股有限公司</t>
  </si>
  <si>
    <t>巨濤海洋石油服務有限公司</t>
  </si>
  <si>
    <t>華潤醫藥集團有限公司</t>
  </si>
  <si>
    <t>中國建材股份有限公司 - H股</t>
  </si>
  <si>
    <t>保發集團國際控股有限公司</t>
  </si>
  <si>
    <t>靈寶黃金股份有限公司 - H股</t>
  </si>
  <si>
    <t>維達國際控股有限公司</t>
  </si>
  <si>
    <t xml:space="preserve">巨騰國際控股有限公司 </t>
  </si>
  <si>
    <t>中國龍工控股有限公司</t>
  </si>
  <si>
    <t>遠東宏信有限公司</t>
  </si>
  <si>
    <t>百盛商業集團有限公司</t>
  </si>
  <si>
    <t>遠洋集團控股有限公司</t>
  </si>
  <si>
    <t>龍光地產控股有限公司</t>
  </si>
  <si>
    <t>天津港發展控股有限公司</t>
  </si>
  <si>
    <t>雅居樂地產控股有限公司</t>
  </si>
  <si>
    <t>亨得利控股有限公司</t>
  </si>
  <si>
    <t>威勝集團控股有限公司</t>
  </si>
  <si>
    <t>華鼎集團控股有限公司</t>
  </si>
  <si>
    <t>中國永達汽車服務控股有限公司</t>
  </si>
  <si>
    <t>日成控股有限公司</t>
  </si>
  <si>
    <t>中國重汽(香港)有限公司  </t>
  </si>
  <si>
    <t>寶勝國際(控股)有限公司</t>
  </si>
  <si>
    <t>中國和諧新能源汽車控股有限公司</t>
  </si>
  <si>
    <t>中集安瑞科控股有限公司</t>
  </si>
  <si>
    <t>綠城中國控股有限公司</t>
  </si>
  <si>
    <t>中國國際金融股份有限公司 - H股</t>
  </si>
  <si>
    <t>招商銀行股份有限公司 - H股</t>
  </si>
  <si>
    <t>中國鐵路通信信號股份有限公司</t>
  </si>
  <si>
    <t>中信建投証券股份有限公司 - H股</t>
  </si>
  <si>
    <t>金茂酒店 與 金茂（中國）酒店投資管理有限公司 - SS</t>
  </si>
  <si>
    <t>光大證券股份有限公司 - H股</t>
  </si>
  <si>
    <t>中國光大銀行股份有限公司- H股</t>
  </si>
  <si>
    <t>北京燃氣藍天控股有限公司</t>
  </si>
  <si>
    <t>東瀛遊控股有限公司</t>
  </si>
  <si>
    <t>河南金馬能源股份有限公司</t>
  </si>
  <si>
    <t>合和公路基建有限公司 (雙幣股票)</t>
  </si>
  <si>
    <t>更新日期  15/11/2017</t>
    <phoneticPr fontId="2" type="noConversion"/>
  </si>
  <si>
    <t>股票代號</t>
    <phoneticPr fontId="2" type="noConversion"/>
  </si>
  <si>
    <t>股票名稱</t>
    <phoneticPr fontId="2" type="noConversion"/>
  </si>
  <si>
    <t>本公司借貸給予客人孖展比率</t>
    <phoneticPr fontId="2" type="noConversion"/>
  </si>
  <si>
    <t>現金及孖展客人買貨前應付按金</t>
    <phoneticPr fontId="2" type="noConversion"/>
  </si>
  <si>
    <t>長江和記實業有限公司</t>
    <phoneticPr fontId="6" type="noConversion"/>
  </si>
  <si>
    <t>中電控股有限公司</t>
    <phoneticPr fontId="6" type="noConversion"/>
  </si>
  <si>
    <t>香港中華煤氣有限公司</t>
  </si>
  <si>
    <t>九龍倉集團有限公司</t>
  </si>
  <si>
    <t>匯豐控股有限公司</t>
  </si>
  <si>
    <t>電能實業有限公司</t>
  </si>
  <si>
    <t>電訊盈科有限公司</t>
    <phoneticPr fontId="6" type="noConversion"/>
  </si>
  <si>
    <t>恒隆集團有限公司</t>
  </si>
  <si>
    <t>恒生銀行有限公司</t>
  </si>
  <si>
    <t>恒基兆業地產有限公司</t>
  </si>
  <si>
    <t>希慎興業有限公司</t>
  </si>
  <si>
    <t>新鴻基地產發展有限公司</t>
  </si>
  <si>
    <t>新世界發展有限公司</t>
  </si>
  <si>
    <t>東方報業集團有限公司</t>
  </si>
  <si>
    <t>太古股份有限公司 'A'</t>
  </si>
  <si>
    <t>會德豐有限公司</t>
  </si>
  <si>
    <t>東亞銀行有限公司</t>
  </si>
  <si>
    <t>其士國際集團有限公司</t>
  </si>
  <si>
    <t>中華汽車有限公司</t>
  </si>
  <si>
    <t>銀河娛樂集團有限公司</t>
  </si>
  <si>
    <t>中國航天國際控股有限公司</t>
  </si>
  <si>
    <t>遠東發展有限公司</t>
  </si>
  <si>
    <t>第一拖拉機股份有限公司 - H股</t>
  </si>
  <si>
    <t>鷹君集團有限公司</t>
  </si>
  <si>
    <t>香港飛機工程有限公司</t>
  </si>
  <si>
    <t>香港小輪(集團)有限公司</t>
  </si>
  <si>
    <t>國浩集團有限公司</t>
  </si>
  <si>
    <t>合和實業有限公司</t>
  </si>
  <si>
    <t>聯合地產(香港)有限公司</t>
  </si>
  <si>
    <t>震雄集團有限公司</t>
  </si>
  <si>
    <t>載通國際控股有限公司</t>
    <phoneticPr fontId="6" type="noConversion"/>
  </si>
  <si>
    <t>結好控股有限公司</t>
  </si>
  <si>
    <t>香港鐵路有限公司</t>
  </si>
  <si>
    <t>富豪酒店國際控股有限公司</t>
  </si>
  <si>
    <t>第一視頻集團有限公司</t>
  </si>
  <si>
    <t>信和置業有限公司</t>
  </si>
  <si>
    <t>寶光實業(國際)有限公司</t>
  </si>
  <si>
    <t>太古股份有限公司 'B'</t>
  </si>
  <si>
    <t>大昌集團有限公司</t>
  </si>
  <si>
    <t>冠軍科技集團有限公司</t>
  </si>
  <si>
    <t>恒基兆業發展有限公司</t>
  </si>
  <si>
    <t>白馬戶外媒體有限公司</t>
  </si>
  <si>
    <t>恒隆地產有限公司</t>
  </si>
  <si>
    <t>首長寶佳集團有限公司</t>
  </si>
  <si>
    <t>朗詩綠色地產有限公司</t>
  </si>
  <si>
    <t>四川成渝高速公路股份有限公司 - H股</t>
  </si>
  <si>
    <t>信達國際控股有限公司</t>
  </si>
  <si>
    <t>周生生集團國際有限公司</t>
  </si>
  <si>
    <t>保利置業集團有限公司</t>
  </si>
  <si>
    <t>鱷魚恤有限公司</t>
  </si>
  <si>
    <t>越秀地產股份有限公司</t>
  </si>
  <si>
    <t>粵海置地控股有限公司</t>
    <phoneticPr fontId="6" type="noConversion"/>
  </si>
  <si>
    <t>泛海國際集團有限公司</t>
  </si>
  <si>
    <t>慕詩國際集團有限公司</t>
  </si>
  <si>
    <t>卓能(集團)有限公司</t>
  </si>
  <si>
    <t>招商局中國基金有限公司</t>
  </si>
  <si>
    <t>昆侖能源有限公司</t>
  </si>
  <si>
    <t>金輝集團有限公司</t>
  </si>
  <si>
    <t>中建富通集團有限公司</t>
  </si>
  <si>
    <t>第一太平有限公司</t>
  </si>
  <si>
    <t>招商局港口控股有限公司</t>
    <phoneticPr fontId="6" type="noConversion"/>
  </si>
  <si>
    <t>建滔化工集團有限公司</t>
  </si>
  <si>
    <t>中國旺旺控股有限公司</t>
  </si>
  <si>
    <t>深圳國際控股有限公司</t>
  </si>
  <si>
    <t>北京控股環境集團有限公司</t>
    <phoneticPr fontId="6" type="noConversion"/>
  </si>
  <si>
    <t>自然美生物科技有限公司</t>
  </si>
  <si>
    <t>漢國置業有限公司</t>
  </si>
  <si>
    <t>中航國際控股股份有限公司 - H股</t>
    <phoneticPr fontId="6" type="noConversion"/>
  </si>
  <si>
    <t>英皇集團(國際)有限公司</t>
  </si>
  <si>
    <t>中國光大控股有限公司</t>
  </si>
  <si>
    <t>青島啤酒股份有限公司 - H股</t>
  </si>
  <si>
    <t>銀建國際實業有限公司</t>
  </si>
  <si>
    <t>嘉華國際集團有限公司</t>
  </si>
  <si>
    <t>吉利汽車控股有限公司</t>
  </si>
  <si>
    <t>江蘇寧滬高速公路股份有限公司 - H股</t>
  </si>
  <si>
    <t>德昌電機控股有限公司</t>
  </si>
  <si>
    <t>協合新能源集團有限公司</t>
    <phoneticPr fontId="6" type="noConversion"/>
  </si>
  <si>
    <t>麗新製衣國際有限公司</t>
  </si>
  <si>
    <t>新濠國際發展有限公司</t>
  </si>
  <si>
    <t>保利達資產控股有限公司</t>
  </si>
  <si>
    <t>達芙妮國際控股有限公司</t>
  </si>
  <si>
    <t>和記電訊香港控股有限公司</t>
  </si>
  <si>
    <t>申萬宏源（香港）有限公司</t>
    <phoneticPr fontId="6" type="noConversion"/>
  </si>
  <si>
    <t>閩信集團有限公司  </t>
  </si>
  <si>
    <t>力寶有限公司</t>
  </si>
  <si>
    <t>第一上海投資有限公司</t>
  </si>
  <si>
    <t xml:space="preserve">五礦地產有限公司 </t>
    <phoneticPr fontId="6" type="noConversion"/>
  </si>
  <si>
    <t>阿里健康信息技術有限公司</t>
    <phoneticPr fontId="6" type="noConversion"/>
  </si>
  <si>
    <t>信德集團有限公司</t>
  </si>
  <si>
    <t>中國光大國際有限公司</t>
  </si>
  <si>
    <t>中國中信股份有限公司</t>
    <phoneticPr fontId="6" type="noConversion"/>
  </si>
  <si>
    <t>金蝶國際軟件集團有限公司</t>
  </si>
  <si>
    <t>粵海投資有限公司</t>
  </si>
  <si>
    <t>瑞安房地產有限公司</t>
  </si>
  <si>
    <t>景福集團有限公司</t>
  </si>
  <si>
    <t>比亞迪電子(國際)有限公司</t>
    <phoneticPr fontId="6" type="noConversion"/>
  </si>
  <si>
    <t>萬洲國際有限公司</t>
    <phoneticPr fontId="6" type="noConversion"/>
  </si>
  <si>
    <t>華潤啤酒(控股)有限公司</t>
    <phoneticPr fontId="6" type="noConversion"/>
  </si>
  <si>
    <t>國泰航空有限公司</t>
  </si>
  <si>
    <t>英皇娛樂酒店有限公司</t>
  </si>
  <si>
    <t>中化化肥控股有限公司</t>
  </si>
  <si>
    <t>偉易達集團有限公司</t>
  </si>
  <si>
    <t>數碼通電訊集團有限公司</t>
  </si>
  <si>
    <t>東方海外(國際)有限公司</t>
  </si>
  <si>
    <t>中船海洋與防務裝備股份有限公司 - H股</t>
    <phoneticPr fontId="6" type="noConversion"/>
  </si>
  <si>
    <t>康師傅控股有限公司</t>
  </si>
  <si>
    <t>百富環球科技有限公司</t>
    <phoneticPr fontId="6" type="noConversion"/>
  </si>
  <si>
    <t>愛高集團有限公司</t>
  </si>
  <si>
    <t>思捷環球控股有限公司</t>
  </si>
  <si>
    <t>豐盛機電控股有限公司</t>
    <phoneticPr fontId="6" type="noConversion"/>
  </si>
  <si>
    <t>黛麗斯國際有限公司</t>
  </si>
  <si>
    <t>華寶國際控股有限公司</t>
    <phoneticPr fontId="6" type="noConversion"/>
  </si>
  <si>
    <t>綠地香港控股有限公司</t>
    <phoneticPr fontId="6" type="noConversion"/>
  </si>
  <si>
    <t>中國石化上海石油化工股份有限公司 - H股</t>
  </si>
  <si>
    <t>大家樂集團有限公司</t>
  </si>
  <si>
    <t>新海能源集團有限公司</t>
  </si>
  <si>
    <t>維他奶國際集團有限公司</t>
  </si>
  <si>
    <t>中軟國際有限公司</t>
    <phoneticPr fontId="6" type="noConversion"/>
  </si>
  <si>
    <t>世紀城市國際控股有限公司</t>
  </si>
  <si>
    <t>海航基礎股份有限公司 - H股</t>
    <phoneticPr fontId="6" type="noConversion"/>
  </si>
  <si>
    <t>中國海升果汁控股有限公司</t>
  </si>
  <si>
    <t>上海實業控股有限公司</t>
  </si>
  <si>
    <t>陸氏集團(越南控股)有限公司</t>
  </si>
  <si>
    <t>永泰地產有限公司</t>
  </si>
  <si>
    <t>北控水務集團有限公司  　　</t>
  </si>
  <si>
    <t>德祥企業集團有限公司</t>
    <phoneticPr fontId="6" type="noConversion"/>
  </si>
  <si>
    <t>威靈控股有限公司</t>
    <phoneticPr fontId="6" type="noConversion"/>
  </si>
  <si>
    <t>中國燃氣控股有限公司</t>
  </si>
  <si>
    <t>香港交易及結算所有限公司</t>
  </si>
  <si>
    <t>中國通天酒業集團有限公司</t>
  </si>
  <si>
    <t>中國中鐵股份有限公司 - H股</t>
  </si>
  <si>
    <t>北京控股有限公司</t>
  </si>
  <si>
    <t>東方表行集團有限公司</t>
  </si>
  <si>
    <t>越秀房地產投資信託基金</t>
  </si>
  <si>
    <t>葉氏化工集團有限公司</t>
  </si>
  <si>
    <t>SOHO中國有限公司</t>
  </si>
  <si>
    <t>錦州銀行股份有限公司 - H股</t>
    <phoneticPr fontId="6" type="noConversion"/>
  </si>
  <si>
    <t>福田實業(集團)有限公司</t>
  </si>
  <si>
    <t>香港經濟日報集團有限公司</t>
  </si>
  <si>
    <t>博雅互動國際有限公司</t>
  </si>
  <si>
    <t>光啟科學有限公司</t>
    <phoneticPr fontId="6" type="noConversion"/>
  </si>
  <si>
    <t>大新金融集團有限公司</t>
    <phoneticPr fontId="6" type="noConversion"/>
  </si>
  <si>
    <t>志高控股有限公司</t>
  </si>
  <si>
    <t>四環醫藥控股集團有限公司</t>
    <phoneticPr fontId="6" type="noConversion"/>
  </si>
  <si>
    <t>包浩斯國際（控股）有限公司</t>
  </si>
  <si>
    <t>雲遊控股有限公司</t>
  </si>
  <si>
    <t>實德環球有限公司</t>
  </si>
  <si>
    <t>麗新發展有限公司</t>
  </si>
  <si>
    <t>東風汽車集團股份有限公司 - H股</t>
  </si>
  <si>
    <t>國美電器控股有限公司</t>
  </si>
  <si>
    <t>保華集團有限公司</t>
  </si>
  <si>
    <t>朗生醫藥控股有限公司</t>
  </si>
  <si>
    <t>歡悅互娛控股有限公司</t>
    <phoneticPr fontId="6" type="noConversion"/>
  </si>
  <si>
    <t>電視廣播有限公司</t>
  </si>
  <si>
    <t>中遠海運國際(香港)有限公司</t>
    <phoneticPr fontId="6" type="noConversion"/>
  </si>
  <si>
    <t>同得仕(集團)有限公司</t>
  </si>
  <si>
    <t>呷哺呷哺餐飲管理（中國）控股有限公司</t>
    <phoneticPr fontId="6" type="noConversion"/>
  </si>
  <si>
    <t>ASM Pacific Technology Ltd.</t>
  </si>
  <si>
    <t>廣深鐵路股份有限公司 - H股</t>
  </si>
  <si>
    <t>高銀金融（集團）有限公司</t>
    <phoneticPr fontId="6" type="noConversion"/>
  </si>
  <si>
    <t>金利來集團有限公司</t>
  </si>
  <si>
    <t>金地商置集團有限公司</t>
  </si>
  <si>
    <t>貿易通電子貿易有限公司</t>
  </si>
  <si>
    <t>味千(中國)控股有限公司</t>
  </si>
  <si>
    <t>冠華國際控股有限公司</t>
  </si>
  <si>
    <t>迅捷環球控股有限公司</t>
  </si>
  <si>
    <t>太平洋網絡</t>
  </si>
  <si>
    <t>阜豐集團有限公司</t>
  </si>
  <si>
    <t>深圳高速公路股份有限公司 - H股</t>
  </si>
  <si>
    <t>裕元工業(集團)有限公司</t>
  </si>
  <si>
    <t>中國通信服務股份有限公司 - H股</t>
  </si>
  <si>
    <t>南京熊貓電子股份有限公司 - H股</t>
  </si>
  <si>
    <t>上海實業城市開發集團有限公司</t>
    <phoneticPr fontId="6" type="noConversion"/>
  </si>
  <si>
    <t>中國自動化集團有限公司</t>
    <phoneticPr fontId="6" type="noConversion"/>
  </si>
  <si>
    <t>中國中藥控股有限公司</t>
    <phoneticPr fontId="6" type="noConversion"/>
  </si>
  <si>
    <t>豐德麗控股有限公司</t>
  </si>
  <si>
    <t>百信藥業國際控股有限公司</t>
    <phoneticPr fontId="6" type="noConversion"/>
  </si>
  <si>
    <t>浙江滬杭甬高速公路股份有限公司 - H股</t>
    <phoneticPr fontId="6" type="noConversion"/>
  </si>
  <si>
    <t>北京京能清潔能源電力股份有限公司 - H股</t>
    <phoneticPr fontId="6" type="noConversion"/>
  </si>
  <si>
    <t>中國海螺創業控股有限公司</t>
    <phoneticPr fontId="6" type="noConversion"/>
  </si>
  <si>
    <t>北京北辰實業股份有限公司 - H股</t>
    <phoneticPr fontId="6" type="noConversion"/>
  </si>
  <si>
    <t>寶國國際控股有限公司　　　　</t>
    <phoneticPr fontId="6" type="noConversion"/>
  </si>
  <si>
    <t>六福集團(國際)有限公司</t>
  </si>
  <si>
    <t>中國外運股份有限公司 - H股</t>
  </si>
  <si>
    <t>深圳控股有限公司</t>
  </si>
  <si>
    <t>中國糧油控股有限公司</t>
  </si>
  <si>
    <t>豐盛控股有限公司</t>
    <phoneticPr fontId="6" type="noConversion"/>
  </si>
  <si>
    <t>中國核能科技集團有限公司</t>
    <phoneticPr fontId="6" type="noConversion"/>
  </si>
  <si>
    <t>百利保控股有限公司</t>
  </si>
  <si>
    <t>中視金橋國際傳媒控股有限公司</t>
  </si>
  <si>
    <t>大眾金融控股有限公司</t>
  </si>
  <si>
    <t>三一重裝國際控股有限公司</t>
  </si>
  <si>
    <t>彩星集團有限公司</t>
  </si>
  <si>
    <t>嘉里物流聯網有限公司</t>
    <phoneticPr fontId="6" type="noConversion"/>
  </si>
  <si>
    <t>首鋼福山資源集團有限公司</t>
  </si>
  <si>
    <t>復星國際有限公司</t>
    <phoneticPr fontId="6" type="noConversion"/>
  </si>
  <si>
    <t>新創建集團有限公司</t>
  </si>
  <si>
    <t>海通國際證券集團有限公司</t>
  </si>
  <si>
    <t>創科實業有限公司</t>
  </si>
  <si>
    <t>嘉裡建設有限公司</t>
  </si>
  <si>
    <t>中國海外發展有限公司</t>
  </si>
  <si>
    <t>首長國際企業有限公司</t>
  </si>
  <si>
    <t>通達集團控股有限公司</t>
    <phoneticPr fontId="6" type="noConversion"/>
  </si>
  <si>
    <t>神州租車有限公司</t>
    <phoneticPr fontId="6" type="noConversion"/>
  </si>
  <si>
    <t>騰訊控股有限公司</t>
  </si>
  <si>
    <t>佐丹奴國際有限公司</t>
  </si>
  <si>
    <t>精電國際有限公司</t>
  </si>
  <si>
    <t>卡姆丹克太陽能系統集團有限公司</t>
  </si>
  <si>
    <t>中泛控股有限公司</t>
    <phoneticPr fontId="6" type="noConversion"/>
  </si>
  <si>
    <t>英皇證券集團有限公司  </t>
  </si>
  <si>
    <t>聯合醫務集團有限公司</t>
  </si>
  <si>
    <t>中國電信股份有限公司 - H股</t>
  </si>
  <si>
    <t>信利國際有限公司</t>
  </si>
  <si>
    <t>合和公路基建有限公司 (雙幣股票)</t>
    <phoneticPr fontId="6" type="noConversion"/>
  </si>
  <si>
    <t>亞洲水泥(中國)控股公司</t>
  </si>
  <si>
    <t>中國興業太陽能技術控股有限公司</t>
  </si>
  <si>
    <t>筆克遠東集團有限公司</t>
  </si>
  <si>
    <t>中國國際航空股份有限公司 - H股</t>
  </si>
  <si>
    <t>合生創展集團有限公司</t>
  </si>
  <si>
    <t>天溢（森美）控股有限公司</t>
    <phoneticPr fontId="6" type="noConversion"/>
  </si>
  <si>
    <t>中國聯合網絡通信(香港)股份有限公司</t>
  </si>
  <si>
    <t>閱文集團</t>
    <phoneticPr fontId="6" type="noConversion"/>
  </si>
  <si>
    <t>網龍網絡控股有限公司</t>
    <phoneticPr fontId="6" type="noConversion"/>
  </si>
  <si>
    <t>利標品牌有限公司</t>
    <phoneticPr fontId="6" type="noConversion"/>
  </si>
  <si>
    <t>IGG</t>
    <phoneticPr fontId="6" type="noConversion"/>
  </si>
  <si>
    <t>Glencore plc</t>
    <phoneticPr fontId="6" type="noConversion"/>
  </si>
  <si>
    <t>泓富產業信託</t>
  </si>
  <si>
    <t>新華文軒出版傳媒股份有限公司 - H股</t>
  </si>
  <si>
    <t>世茂房地產控股有限公司</t>
  </si>
  <si>
    <t>北京京客隆商業集團股份有限公司 - H股</t>
    <phoneticPr fontId="6" type="noConversion"/>
  </si>
  <si>
    <t>中國金茂控股集團有限公司</t>
    <phoneticPr fontId="6" type="noConversion"/>
  </si>
  <si>
    <t>天能動力國際有限公司</t>
    <phoneticPr fontId="6" type="noConversion"/>
  </si>
  <si>
    <t>領展房地產投資信託基金</t>
    <phoneticPr fontId="6" type="noConversion"/>
  </si>
  <si>
    <t xml:space="preserve">天工國際有限公司 </t>
  </si>
  <si>
    <t>華潤電力控股有限公司</t>
  </si>
  <si>
    <t>譚木匠控股有限公司</t>
  </si>
  <si>
    <t>億和精密工業控股有限公司</t>
  </si>
  <si>
    <t>恒盛地產控股有限公司</t>
  </si>
  <si>
    <t>海峽石油化工控股有限公司</t>
  </si>
  <si>
    <t>微創醫療科學有限公司</t>
  </si>
  <si>
    <t>中國水務集團有限公司</t>
    <phoneticPr fontId="6" type="noConversion"/>
  </si>
  <si>
    <t>中國石油天然氣股份有限公司 - H股</t>
  </si>
  <si>
    <t>廣州白雲山醫藥集團股份有限公司 - H股</t>
  </si>
  <si>
    <t>昂納科技(集團)有限公司</t>
    <phoneticPr fontId="6" type="noConversion"/>
  </si>
  <si>
    <t>澳門博彩控股有限公司</t>
  </si>
  <si>
    <t>天津發展控股有限公司</t>
  </si>
  <si>
    <t>中國海洋石油有限公司</t>
  </si>
  <si>
    <t>旭輝控股(集團)有限公司</t>
  </si>
  <si>
    <t>銀基集團控股有限公司</t>
  </si>
  <si>
    <t>英皇鐘錶珠寶有限公司</t>
  </si>
  <si>
    <t>路訊通控股有限公司</t>
  </si>
  <si>
    <t>利邦控股有限公司</t>
  </si>
  <si>
    <t>中國釩鈦磁鐵礦業有限公司</t>
  </si>
  <si>
    <t>東江環保股份有限公司 - H股</t>
    <phoneticPr fontId="6" type="noConversion"/>
  </si>
  <si>
    <t>華能國際電力股份有限公司 - H股</t>
  </si>
  <si>
    <t>冠捷科技有限公司</t>
  </si>
  <si>
    <t>安徽海螺水泥股份有限公司 - H股</t>
  </si>
  <si>
    <t>現代美容控股有限公司</t>
  </si>
  <si>
    <t>海信科龍電器股份有限公司 - H股</t>
    <phoneticPr fontId="6" type="noConversion"/>
  </si>
  <si>
    <t>碧生源控股有限公司</t>
  </si>
  <si>
    <t>富士高實業控股有限公司</t>
  </si>
  <si>
    <t>國際精密集團有限公司</t>
  </si>
  <si>
    <t>光匯石油(控股)有限公司</t>
  </si>
  <si>
    <t>中石化冠德控股有限公司</t>
  </si>
  <si>
    <t>龍翔集團控股有限公司</t>
  </si>
  <si>
    <t>中國建設銀行股份有限公司 - H股</t>
  </si>
  <si>
    <t>中國移動有限公司</t>
  </si>
  <si>
    <t>Manulife Financial Corporation</t>
  </si>
  <si>
    <t>摩比發展有限公司</t>
  </si>
  <si>
    <t>超威動力控股有限公司</t>
    <phoneticPr fontId="6" type="noConversion"/>
  </si>
  <si>
    <t>華富國際控股有限公司</t>
    <phoneticPr fontId="6" type="noConversion"/>
  </si>
  <si>
    <t xml:space="preserve">邵氏兄弟控股有限公司 </t>
    <phoneticPr fontId="6" type="noConversion"/>
  </si>
  <si>
    <t>中國太平保險控股有限公司</t>
  </si>
  <si>
    <t>中國順客隆控股有限公司</t>
    <phoneticPr fontId="6" type="noConversion"/>
  </si>
  <si>
    <t>聯華超市股份有限公司 - H股</t>
  </si>
  <si>
    <t>中芯國際集成電路製造有限公司</t>
  </si>
  <si>
    <t xml:space="preserve">瑞安建業有限公司 </t>
  </si>
  <si>
    <t>永旺(香港)百貨有限公司</t>
    <phoneticPr fontId="6" type="noConversion"/>
  </si>
  <si>
    <t>恆誠建築控股有限公司</t>
    <phoneticPr fontId="6" type="noConversion"/>
  </si>
  <si>
    <t>安徽皖通高速公路股份有限公司 - H股</t>
  </si>
  <si>
    <t>嘉年華國際控股有限公司</t>
  </si>
  <si>
    <t>北青傳媒股份有限公司 - H股</t>
  </si>
  <si>
    <t>長壽花食品股份有限公司</t>
  </si>
  <si>
    <t>麥達斯控股有限公司</t>
    <phoneticPr fontId="6" type="noConversion"/>
  </si>
  <si>
    <t>飛魚科技國際有限公司</t>
    <phoneticPr fontId="6" type="noConversion"/>
  </si>
  <si>
    <t>金利豐金融集團有限公司</t>
    <phoneticPr fontId="6" type="noConversion"/>
  </si>
  <si>
    <t>中石化石油工程技術服務股份有限公司 - H股</t>
    <phoneticPr fontId="6" type="noConversion"/>
  </si>
  <si>
    <t>BBI生命科學有限公司</t>
    <phoneticPr fontId="6" type="noConversion"/>
  </si>
  <si>
    <t>長江基建集團有限公司</t>
  </si>
  <si>
    <t>光宇國際集團科技有限公司</t>
  </si>
  <si>
    <t>恒安國際集團有限公司</t>
  </si>
  <si>
    <t>亞太衛星控股有限公司</t>
    <phoneticPr fontId="6" type="noConversion"/>
  </si>
  <si>
    <t>嘉利國際控股有限公司</t>
  </si>
  <si>
    <t>越秀交通基建有限公司</t>
  </si>
  <si>
    <t>中國南方航空股份有限公司 - H股</t>
  </si>
  <si>
    <t>阿里巴巴影業集團有限公司</t>
    <phoneticPr fontId="6" type="noConversion"/>
  </si>
  <si>
    <t>天津創業環保集團股份有限公司 - H股</t>
  </si>
  <si>
    <t>TCL多媒體科技控股有限公司</t>
  </si>
  <si>
    <t>華電國際電力股份有限公司 - H股</t>
  </si>
  <si>
    <t>東方電氣股份有限公司 - H股</t>
  </si>
  <si>
    <t>勝利油氣管道控股有限公司</t>
  </si>
  <si>
    <t>好孩子國際控股有限公司</t>
  </si>
  <si>
    <t>中國神華能源股份有限公司 - H股</t>
  </si>
  <si>
    <t>樂遊科技控股有限公司</t>
    <phoneticPr fontId="6" type="noConversion"/>
  </si>
  <si>
    <t>石藥集團有限公司</t>
  </si>
  <si>
    <t>路勁基建有限公司</t>
  </si>
  <si>
    <t>國藥控股股份有限公司 - H股</t>
  </si>
  <si>
    <t>飛達帽業控股有限公司</t>
  </si>
  <si>
    <t>洛陽玻璃股份有限公司 - H股</t>
    <phoneticPr fontId="6" type="noConversion"/>
  </si>
  <si>
    <t>華潤置地有限公司</t>
  </si>
  <si>
    <t>創興銀行有限公司</t>
  </si>
  <si>
    <t>長江實業地產有限公司</t>
    <phoneticPr fontId="6" type="noConversion"/>
  </si>
  <si>
    <t>華晨中國汽車控股有限公司</t>
  </si>
  <si>
    <t>中國現代牧業控股有限公司</t>
  </si>
  <si>
    <t>麗豐控股有限公司</t>
  </si>
  <si>
    <t>匯星印刷集團有限公司</t>
  </si>
  <si>
    <t>永利澳門有限公司</t>
  </si>
  <si>
    <t>哈爾濱電氣股份有限公司 - H股</t>
  </si>
  <si>
    <t>亞洲衛星控股有限公司</t>
  </si>
  <si>
    <t>香港電視網絡有限公司</t>
  </si>
  <si>
    <t>中遠海運能源運輸股份有限公司 - H股</t>
    <phoneticPr fontId="6" type="noConversion"/>
  </si>
  <si>
    <t>新晨中國動力控股有限公司</t>
  </si>
  <si>
    <t>星辰通信國際控股有限公司</t>
  </si>
  <si>
    <t>順風國際清潔能源有限公司</t>
    <phoneticPr fontId="6" type="noConversion"/>
  </si>
  <si>
    <t>兗州煤業股份有限公司 - H股</t>
  </si>
  <si>
    <t>中國生物製藥有限公司</t>
  </si>
  <si>
    <t>唐宮(中國)控股有限公司</t>
  </si>
  <si>
    <t>中國鐵建股份有限公司 - H股</t>
  </si>
  <si>
    <t>華潤燃氣控股有限公司</t>
  </si>
  <si>
    <t>偉祿集團控股有限公司</t>
    <phoneticPr fontId="6" type="noConversion"/>
  </si>
  <si>
    <t>中國恒石基業有限公司</t>
    <phoneticPr fontId="6" type="noConversion"/>
  </si>
  <si>
    <t>中遠海運港口有限公司</t>
    <phoneticPr fontId="6" type="noConversion"/>
  </si>
  <si>
    <t>美聯集團有限公司</t>
  </si>
  <si>
    <t>五礦資源有限公司</t>
  </si>
  <si>
    <t>比亞迪股份有限公司 - H股</t>
    <phoneticPr fontId="6" type="noConversion"/>
  </si>
  <si>
    <t>利福國際集團有限公司</t>
  </si>
  <si>
    <t>中原銀行股份有限公司</t>
    <phoneticPr fontId="6" type="noConversion"/>
  </si>
  <si>
    <t>天喔國際控股有限公司</t>
  </si>
  <si>
    <t>中渝置地控股有限公司</t>
  </si>
  <si>
    <t>雅士利國際控股有限公司</t>
  </si>
  <si>
    <t>金輪天地控股有限公司</t>
  </si>
  <si>
    <t>中國利郎有限公司</t>
  </si>
  <si>
    <t>雙樺控股有限公司</t>
  </si>
  <si>
    <t>宏安地產有限公司</t>
    <phoneticPr fontId="6" type="noConversion"/>
  </si>
  <si>
    <t>通力電子控股有限公司</t>
  </si>
  <si>
    <t>華油能源集團有限公司</t>
  </si>
  <si>
    <t>中國天瑞集團水泥有限公司</t>
  </si>
  <si>
    <t>中國光大綠色環保有限公司</t>
    <phoneticPr fontId="6" type="noConversion"/>
  </si>
  <si>
    <t>皓天財經集團控股有限公司</t>
  </si>
  <si>
    <t>蠟筆小新休閒食品集團有限公司</t>
  </si>
  <si>
    <t>大唐環境產業集團股份有限公司 - H股</t>
    <phoneticPr fontId="6" type="noConversion"/>
  </si>
  <si>
    <t>匯銀智慧社區有限公司</t>
    <phoneticPr fontId="6" type="noConversion"/>
  </si>
  <si>
    <t>嘉士利集團有限公司</t>
    <phoneticPr fontId="6" type="noConversion"/>
  </si>
  <si>
    <t>中國匯融金融控股有限公司</t>
  </si>
  <si>
    <t>國電科技環保集團股份有限公司 - H股</t>
  </si>
  <si>
    <t>中國擎天軟件科技集團有限公司</t>
  </si>
  <si>
    <t>友邦保險控股有限公司</t>
  </si>
  <si>
    <t>德基科技控股有限公司</t>
    <phoneticPr fontId="6" type="noConversion"/>
  </si>
  <si>
    <t>先健科技公司</t>
    <phoneticPr fontId="6" type="noConversion"/>
  </si>
  <si>
    <t>香港寬頻有限公司</t>
    <phoneticPr fontId="6" type="noConversion"/>
  </si>
  <si>
    <t>同方康泰產業集團有限公司</t>
    <phoneticPr fontId="6" type="noConversion"/>
  </si>
  <si>
    <t>華潤水泥控股有限公司</t>
  </si>
  <si>
    <t>翠華控股有限公司</t>
    <phoneticPr fontId="6" type="noConversion"/>
  </si>
  <si>
    <t>允升國際控股有限公司</t>
    <phoneticPr fontId="6" type="noConversion"/>
  </si>
  <si>
    <t>耐世特汽車系統集團有限公司</t>
    <phoneticPr fontId="6" type="noConversion"/>
  </si>
  <si>
    <t>中國楓葉教育集團有限公司</t>
    <phoneticPr fontId="6" type="noConversion"/>
  </si>
  <si>
    <t>靄華押業信貸控股有限公司</t>
  </si>
  <si>
    <t>中國新城市商業發展有限公司</t>
    <phoneticPr fontId="6" type="noConversion"/>
  </si>
  <si>
    <t>綠色動力環保集團股份有限公司 - H股</t>
    <phoneticPr fontId="6" type="noConversion"/>
  </si>
  <si>
    <t>中國忠旺控股有限公司</t>
    <phoneticPr fontId="6" type="noConversion"/>
  </si>
  <si>
    <t>新華人壽保險股份有限公司 - H股</t>
  </si>
  <si>
    <t>雷蛇</t>
    <phoneticPr fontId="6" type="noConversion"/>
  </si>
  <si>
    <t>中國人民保險集團股份有限公司 - H股</t>
  </si>
  <si>
    <t>中國先鋒醫藥控股有限公司</t>
  </si>
  <si>
    <t>華虹半導體有限公司</t>
    <phoneticPr fontId="6" type="noConversion"/>
  </si>
  <si>
    <t>美圖公司</t>
    <phoneticPr fontId="6" type="noConversion"/>
  </si>
  <si>
    <t>普華和順集團公司</t>
  </si>
  <si>
    <t>361 度國際有限公司</t>
  </si>
  <si>
    <t>中滔環保集團有限公司</t>
  </si>
  <si>
    <t>江南集團有限公司</t>
    <phoneticPr fontId="6" type="noConversion"/>
  </si>
  <si>
    <t>國際家居零售有限公司</t>
  </si>
  <si>
    <t>中原證券股份有限公司 - H股</t>
    <phoneticPr fontId="6" type="noConversion"/>
  </si>
  <si>
    <t>中國宏橋集團有限公司</t>
  </si>
  <si>
    <t>粵豐環保電力有限公司</t>
    <phoneticPr fontId="6" type="noConversion"/>
  </si>
  <si>
    <t>國投集團控股有限公司</t>
    <phoneticPr fontId="6" type="noConversion"/>
  </si>
  <si>
    <t>安莉芳控股有限公司</t>
  </si>
  <si>
    <t>中國工商銀行股份有限公司 - H股</t>
  </si>
  <si>
    <t>盈健醫療集團有限公司</t>
    <phoneticPr fontId="6" type="noConversion"/>
  </si>
  <si>
    <t>川控股有限公司</t>
    <phoneticPr fontId="6" type="noConversion"/>
  </si>
  <si>
    <t>耀才證券金融集團有限公司</t>
  </si>
  <si>
    <t>蘇創燃氣股份有限公司</t>
    <phoneticPr fontId="6" type="noConversion"/>
  </si>
  <si>
    <t>原生態牧業有限公司</t>
  </si>
  <si>
    <t>富臨集團控股有限公司</t>
    <phoneticPr fontId="6" type="noConversion"/>
  </si>
  <si>
    <t>鴻福堂集團控股有限公司</t>
    <phoneticPr fontId="6" type="noConversion"/>
  </si>
  <si>
    <t>新福港建設集團有限公司</t>
  </si>
  <si>
    <t>世紀睿科控股有限公司</t>
    <phoneticPr fontId="6" type="noConversion"/>
  </si>
  <si>
    <t>迪諾斯環保科技控股有限公司</t>
    <phoneticPr fontId="6" type="noConversion"/>
  </si>
  <si>
    <t>國聯證券股份有限公司</t>
    <phoneticPr fontId="6" type="noConversion"/>
  </si>
  <si>
    <t>周黑鴨</t>
    <phoneticPr fontId="6" type="noConversion"/>
  </si>
  <si>
    <t>魯証期貨股份有限公司</t>
    <phoneticPr fontId="6" type="noConversion"/>
  </si>
  <si>
    <t>結好金融集團有限公司</t>
    <phoneticPr fontId="6" type="noConversion"/>
  </si>
  <si>
    <t>恒泰証券股份有限公司 - H股</t>
    <phoneticPr fontId="6" type="noConversion"/>
  </si>
  <si>
    <t>恩達集團控股有限公司</t>
    <phoneticPr fontId="6" type="noConversion"/>
  </si>
  <si>
    <t>中國中地乳業控股有限公司</t>
  </si>
  <si>
    <t>集一家居國際控股有限公司</t>
    <phoneticPr fontId="6" type="noConversion"/>
  </si>
  <si>
    <t>亞積邦租賃控股有限公司</t>
    <phoneticPr fontId="6" type="noConversion"/>
  </si>
  <si>
    <t>培力控股有限公司</t>
    <phoneticPr fontId="6" type="noConversion"/>
  </si>
  <si>
    <t>中國再保險(集團)股份有限公司 - H股</t>
    <phoneticPr fontId="6" type="noConversion"/>
  </si>
  <si>
    <t>和美醫療控股有限公司</t>
    <phoneticPr fontId="6" type="noConversion"/>
  </si>
  <si>
    <t>麗珠醫藥集團股份有限公司 - H股</t>
    <phoneticPr fontId="6" type="noConversion"/>
  </si>
  <si>
    <t>華潤鳳凰醫療控股有限公司</t>
    <phoneticPr fontId="6" type="noConversion"/>
  </si>
  <si>
    <t>新世紀醫療控股有限公司</t>
    <phoneticPr fontId="6" type="noConversion"/>
  </si>
  <si>
    <t>珩灣科技有限公司</t>
    <phoneticPr fontId="6" type="noConversion"/>
  </si>
  <si>
    <t>瑞慈醫療服務控股有限公司</t>
    <phoneticPr fontId="6" type="noConversion"/>
  </si>
  <si>
    <t>浙江天潔環境科技股份有限公司 - H股</t>
    <phoneticPr fontId="6" type="noConversion"/>
  </si>
  <si>
    <t>紅星美凱龍家居集團股份有限公司 - H股</t>
    <phoneticPr fontId="6" type="noConversion"/>
  </si>
  <si>
    <t>三生製藥</t>
    <phoneticPr fontId="6" type="noConversion"/>
  </si>
  <si>
    <t>中國派對文化控股有限公司</t>
    <phoneticPr fontId="6" type="noConversion"/>
  </si>
  <si>
    <t>蘭州莊園牧場股份有限公司 - H股</t>
    <phoneticPr fontId="6" type="noConversion"/>
  </si>
  <si>
    <t>煜榮集團控股有限公司</t>
    <phoneticPr fontId="6" type="noConversion"/>
  </si>
  <si>
    <t>中奧到家集團有限公司</t>
    <phoneticPr fontId="6" type="noConversion"/>
  </si>
  <si>
    <t>IBI GROUP HOLDINGS LTD</t>
    <phoneticPr fontId="6" type="noConversion"/>
  </si>
  <si>
    <t>金斯瑞生物科技股份有限公司</t>
    <phoneticPr fontId="6" type="noConversion"/>
  </si>
  <si>
    <t>永豐集團控股有限公司</t>
    <phoneticPr fontId="6" type="noConversion"/>
  </si>
  <si>
    <t xml:space="preserve">廣州農村商業銀行股份有限公司 </t>
    <phoneticPr fontId="6" type="noConversion"/>
  </si>
  <si>
    <t>BHCC HOLDING LIMITED</t>
    <phoneticPr fontId="6" type="noConversion"/>
  </si>
  <si>
    <t>MI 能源控股有限公司</t>
    <phoneticPr fontId="6" type="noConversion"/>
  </si>
  <si>
    <t>建業建榮控股有限公司</t>
    <phoneticPr fontId="6" type="noConversion"/>
  </si>
  <si>
    <t>劍虹集團控股有限公司</t>
    <phoneticPr fontId="6" type="noConversion"/>
  </si>
  <si>
    <t>宜昌東陽光長江藥業股份有限公司 - H股</t>
    <phoneticPr fontId="6" type="noConversion"/>
  </si>
  <si>
    <t>星星地產集團（開曼群島）有限公司</t>
    <phoneticPr fontId="6" type="noConversion"/>
  </si>
  <si>
    <t>萬輝化工控股有限公司</t>
    <phoneticPr fontId="6" type="noConversion"/>
  </si>
  <si>
    <t>成實外教育有限公司</t>
    <phoneticPr fontId="6" type="noConversion"/>
  </si>
  <si>
    <t>華夏動漫形象有限公司</t>
    <phoneticPr fontId="6" type="noConversion"/>
  </si>
  <si>
    <t>承達集團有限公司</t>
    <phoneticPr fontId="6" type="noConversion"/>
  </si>
  <si>
    <t>民生教育集團有限公司</t>
    <phoneticPr fontId="6" type="noConversion"/>
  </si>
  <si>
    <t>信邦控股有限公司</t>
    <phoneticPr fontId="6" type="noConversion"/>
  </si>
  <si>
    <t>中國藝術金融控股有限公司</t>
    <phoneticPr fontId="6" type="noConversion"/>
  </si>
  <si>
    <t>中國優質能源集團有限公司</t>
    <phoneticPr fontId="6" type="noConversion"/>
  </si>
  <si>
    <t>慕容控股有限公司</t>
    <phoneticPr fontId="6" type="noConversion"/>
  </si>
  <si>
    <t>泉州匯鑫小額貸款股份有限公司 - H股</t>
    <phoneticPr fontId="6" type="noConversion"/>
  </si>
  <si>
    <t>天津銀行股份有限公司 - H股</t>
    <phoneticPr fontId="6" type="noConversion"/>
  </si>
  <si>
    <t>頤海國際控股有限公司</t>
    <phoneticPr fontId="6" type="noConversion"/>
  </si>
  <si>
    <t>進昇集團控股有限公司</t>
    <phoneticPr fontId="6" type="noConversion"/>
  </si>
  <si>
    <t>雅迪集團控股有限公司</t>
    <phoneticPr fontId="6" type="noConversion"/>
  </si>
  <si>
    <t>中國力鴻檢驗控股有限公司</t>
    <phoneticPr fontId="6" type="noConversion"/>
  </si>
  <si>
    <t>暢捷通信息技術股份有限公司 - H股</t>
    <phoneticPr fontId="6" type="noConversion"/>
  </si>
  <si>
    <t>中國物流資產控股有限公司</t>
    <phoneticPr fontId="6" type="noConversion"/>
  </si>
  <si>
    <t>河北翼辰實業集團股份有限公司 - H股</t>
    <phoneticPr fontId="6" type="noConversion"/>
  </si>
  <si>
    <t>北京城建設計發展集團股份有限公司 - H股</t>
    <phoneticPr fontId="6" type="noConversion"/>
  </si>
  <si>
    <t>國銀金融租賃股份有限公司 - H股</t>
    <phoneticPr fontId="6" type="noConversion"/>
  </si>
  <si>
    <t>偉能集團國際控股有限公司</t>
    <phoneticPr fontId="6" type="noConversion"/>
  </si>
  <si>
    <t>創建集團(控股)有限公司</t>
    <phoneticPr fontId="6" type="noConversion"/>
  </si>
  <si>
    <t>中糧肉食控股有限公司</t>
    <phoneticPr fontId="6" type="noConversion"/>
  </si>
  <si>
    <t>桐成控股有限公司</t>
    <phoneticPr fontId="6" type="noConversion"/>
  </si>
  <si>
    <t>永勝醫療控股有限公司</t>
    <phoneticPr fontId="6" type="noConversion"/>
  </si>
  <si>
    <t>協同通信集團有限公司</t>
  </si>
  <si>
    <t>南方通信控股有限公司</t>
    <phoneticPr fontId="6" type="noConversion"/>
  </si>
  <si>
    <t>中國冶金科工股份有限公司 - H股</t>
  </si>
  <si>
    <t>海隆控股有限公司</t>
  </si>
  <si>
    <t>翔輝礦業股份有限公司</t>
    <phoneticPr fontId="6" type="noConversion"/>
  </si>
  <si>
    <t>嘉耀控股有限公司</t>
    <phoneticPr fontId="6" type="noConversion"/>
  </si>
  <si>
    <t>安保工程控股有限公司</t>
    <phoneticPr fontId="6" type="noConversion"/>
  </si>
  <si>
    <t>盟科控股有限公司</t>
    <phoneticPr fontId="6" type="noConversion"/>
  </si>
  <si>
    <t xml:space="preserve">建成控股有限公司 </t>
    <phoneticPr fontId="6" type="noConversion"/>
  </si>
  <si>
    <t>上海大眾公用事業(集團)股份有限公司 - H股</t>
    <phoneticPr fontId="6" type="noConversion"/>
  </si>
  <si>
    <t>中國金屬資源利用有限公司</t>
  </si>
  <si>
    <t>順興集團(控股)有限公司</t>
    <phoneticPr fontId="6" type="noConversion"/>
  </si>
  <si>
    <t>佳兆業集團控股有限公司</t>
    <phoneticPr fontId="6" type="noConversion"/>
  </si>
  <si>
    <t>內蒙古能源建設投資股份有限公司</t>
    <phoneticPr fontId="6" type="noConversion"/>
  </si>
  <si>
    <t>津上精密機床(中國)有限公司</t>
    <phoneticPr fontId="6" type="noConversion"/>
  </si>
  <si>
    <t>OKURA HOLDINGS LIMITED</t>
    <phoneticPr fontId="6" type="noConversion"/>
  </si>
  <si>
    <t>億仕登控股有限公司</t>
    <phoneticPr fontId="6" type="noConversion"/>
  </si>
  <si>
    <t>中國郵政儲蓄銀行股份有限公司 - H股</t>
    <phoneticPr fontId="6" type="noConversion"/>
  </si>
  <si>
    <t>善樂國際控股有限公司</t>
    <phoneticPr fontId="6" type="noConversion"/>
  </si>
  <si>
    <t>義合控股有限公司</t>
    <phoneticPr fontId="6" type="noConversion"/>
  </si>
  <si>
    <t>北京同仁堂科技發展股份有限公司 - H股</t>
    <phoneticPr fontId="6" type="noConversion"/>
  </si>
  <si>
    <t>進階發展集團有限公司</t>
    <phoneticPr fontId="6" type="noConversion"/>
  </si>
  <si>
    <t>華南城控股有限公司</t>
    <phoneticPr fontId="6" type="noConversion"/>
  </si>
  <si>
    <t>環球信貸集團有限公司</t>
    <phoneticPr fontId="6" type="noConversion"/>
  </si>
  <si>
    <t>中國升海食品控股有限公司</t>
    <phoneticPr fontId="6" type="noConversion"/>
  </si>
  <si>
    <t>澳門勵駿創建有限公司</t>
  </si>
  <si>
    <t>康臣葯業集團有限公司</t>
  </si>
  <si>
    <t>高銳中國物聯網國際有限公司</t>
    <phoneticPr fontId="6" type="noConversion"/>
  </si>
  <si>
    <t>博耳電力控股有限公司</t>
  </si>
  <si>
    <t>璋利國際控股有限公司</t>
    <phoneticPr fontId="6" type="noConversion"/>
  </si>
  <si>
    <t>椰豐集團有限公司</t>
    <phoneticPr fontId="6" type="noConversion"/>
  </si>
  <si>
    <t>SISRAM MEDICAL LTD</t>
    <phoneticPr fontId="6" type="noConversion"/>
  </si>
  <si>
    <t>華地國際控股有限公司</t>
  </si>
  <si>
    <t>東光化工有限公司</t>
    <phoneticPr fontId="6" type="noConversion"/>
  </si>
  <si>
    <t>雙運控股有限公司</t>
    <phoneticPr fontId="6" type="noConversion"/>
  </si>
  <si>
    <t>致浩達控股有限公司</t>
    <phoneticPr fontId="6" type="noConversion"/>
  </si>
  <si>
    <t>澳優乳業股份有限公司</t>
    <phoneticPr fontId="6" type="noConversion"/>
  </si>
  <si>
    <t>宏基集團控股有限公司</t>
    <phoneticPr fontId="6" type="noConversion"/>
  </si>
  <si>
    <t>普天通信集團有限公司</t>
    <phoneticPr fontId="6" type="noConversion"/>
  </si>
  <si>
    <t>中國中車股份有限公司 - H股</t>
    <phoneticPr fontId="6" type="noConversion"/>
  </si>
  <si>
    <t>新豐泰集團控股有限公司</t>
    <phoneticPr fontId="6" type="noConversion"/>
  </si>
  <si>
    <t>廣發証券股份有限公司 - H股</t>
    <phoneticPr fontId="6" type="noConversion"/>
  </si>
  <si>
    <t>花樣年控股集團有限公司</t>
  </si>
  <si>
    <t>彩生活服務集團有限公司</t>
    <phoneticPr fontId="6" type="noConversion"/>
  </si>
  <si>
    <t>中國鐵建高新裝備股份有限公司 - H股</t>
    <phoneticPr fontId="6" type="noConversion"/>
  </si>
  <si>
    <t>國泰君安國際控股有限公司</t>
  </si>
  <si>
    <t>中國大唐集團新能源股份有限公司 - H股</t>
  </si>
  <si>
    <t>新特能源股份有限公司 - H股</t>
    <phoneticPr fontId="6" type="noConversion"/>
  </si>
  <si>
    <t>中國交通建設股份有限公司 - H股</t>
  </si>
  <si>
    <t>北京體育文化產業集團有限公司</t>
    <phoneticPr fontId="6" type="noConversion"/>
  </si>
  <si>
    <t>中國廣核新能源控股有限公司</t>
    <phoneticPr fontId="6" type="noConversion"/>
  </si>
  <si>
    <t>合景泰富地產控股有限公司</t>
  </si>
  <si>
    <t>中國廣核電力股份有限公司 - H股</t>
    <phoneticPr fontId="6" type="noConversion"/>
  </si>
  <si>
    <t>大昌行集團有限公司</t>
  </si>
  <si>
    <t>九興控股有限公司</t>
  </si>
  <si>
    <t>中國飛機租賃集團控股有限公司</t>
    <phoneticPr fontId="6" type="noConversion"/>
  </si>
  <si>
    <t>海天國際控股有限公司</t>
  </si>
  <si>
    <t>中國中材股份有限公司 - H股</t>
  </si>
  <si>
    <t>中國中煤能源股份有限公司 - H股</t>
  </si>
  <si>
    <t>興達國際控股有限公司</t>
  </si>
  <si>
    <t>中國智能交通系統(控股)有限公司</t>
  </si>
  <si>
    <t>新秀麗國際有限公司</t>
  </si>
  <si>
    <t>普拉達</t>
  </si>
  <si>
    <t>融創中國控股有限公司</t>
  </si>
  <si>
    <t>中遠海運控股股份有限公司 - H股</t>
    <phoneticPr fontId="6" type="noConversion"/>
  </si>
  <si>
    <t>金沙中國有限公司</t>
  </si>
  <si>
    <t>中漆集團有限公司</t>
    <phoneticPr fontId="6" type="noConversion"/>
  </si>
  <si>
    <t>珠江石油天然氣鋼管控股有限公司</t>
  </si>
  <si>
    <t>北京汽車股份有限公司 - H股</t>
    <phoneticPr fontId="6" type="noConversion"/>
  </si>
  <si>
    <t>訓修實業集團有限公司</t>
    <phoneticPr fontId="6" type="noConversion"/>
  </si>
  <si>
    <t>重慶銀行股份有限公司- H</t>
  </si>
  <si>
    <t>中駿置業控股有限公司</t>
    <phoneticPr fontId="6" type="noConversion"/>
  </si>
  <si>
    <t>IMAX CHINA HOLDING. INC</t>
    <phoneticPr fontId="6" type="noConversion"/>
  </si>
  <si>
    <t>太古地產有限公司</t>
  </si>
  <si>
    <t>新興印刷</t>
    <phoneticPr fontId="6" type="noConversion"/>
  </si>
  <si>
    <t>天寶集團控股有限公司</t>
  </si>
  <si>
    <t>天鴿互動控股有限公司</t>
    <phoneticPr fontId="6" type="noConversion"/>
  </si>
  <si>
    <t xml:space="preserve">南旋控股有限公司 </t>
    <phoneticPr fontId="6" type="noConversion"/>
  </si>
  <si>
    <t>美高域集團有限公司</t>
    <phoneticPr fontId="6" type="noConversion"/>
  </si>
  <si>
    <t>彩客化學集團有限公司</t>
    <phoneticPr fontId="6" type="noConversion"/>
  </si>
  <si>
    <t>中國民生銀行股份有限公司 - H股</t>
  </si>
  <si>
    <t>松齡護老集團有限公司</t>
    <phoneticPr fontId="6" type="noConversion"/>
  </si>
  <si>
    <t>雅仕維傳媒集團有限公司</t>
    <phoneticPr fontId="6" type="noConversion"/>
  </si>
  <si>
    <t>敏華控股有限公司</t>
    <phoneticPr fontId="6" type="noConversion"/>
  </si>
  <si>
    <t>晨訊科技集團有限公司</t>
  </si>
  <si>
    <t>中國新高教集團有限公司</t>
    <phoneticPr fontId="6" type="noConversion"/>
  </si>
  <si>
    <t>中國陽光紙業控股有限公司</t>
  </si>
  <si>
    <t>石四藥集團有限公司</t>
    <phoneticPr fontId="6" type="noConversion"/>
  </si>
  <si>
    <t>上海錦江國際酒店(集團)股份有限公司 - H股</t>
    <phoneticPr fontId="6" type="noConversion"/>
  </si>
  <si>
    <t>瑞年國際有限公司</t>
  </si>
  <si>
    <t>浙商銀行股份有限公司 - H股</t>
    <phoneticPr fontId="6" type="noConversion"/>
  </si>
  <si>
    <t>滄海控股有限公司</t>
    <phoneticPr fontId="6" type="noConversion"/>
  </si>
  <si>
    <t>瑞聲科技控股有限公司</t>
  </si>
  <si>
    <t>中國綠島科技有限公司</t>
  </si>
  <si>
    <t>卡賓服飾有限公司</t>
  </si>
  <si>
    <t>澳至尊國際控股有限公司</t>
    <phoneticPr fontId="6" type="noConversion"/>
  </si>
  <si>
    <t>時計寶投資有限公司</t>
  </si>
  <si>
    <t>富智康集團有限公司</t>
  </si>
  <si>
    <t>中國國際海運集裝箱(集團)股份有限公司 - H股</t>
  </si>
  <si>
    <t>盛京銀行股份有限公司 - H股</t>
    <phoneticPr fontId="6" type="noConversion"/>
  </si>
  <si>
    <t>中鋁國際工程股份有限公司 - H股</t>
  </si>
  <si>
    <t>大自然家居控股有限公司</t>
    <phoneticPr fontId="6" type="noConversion"/>
  </si>
  <si>
    <t>西王置業控股有限公司</t>
  </si>
  <si>
    <t>卓爾集團股份有限公司</t>
    <phoneticPr fontId="6" type="noConversion"/>
  </si>
  <si>
    <t>中國黃金國際資源有限公司</t>
  </si>
  <si>
    <t>百奧家庭互動有限公司</t>
    <phoneticPr fontId="6" type="noConversion"/>
  </si>
  <si>
    <t>超盈國際控股有限公司</t>
    <phoneticPr fontId="6" type="noConversion"/>
  </si>
  <si>
    <t>東盈控股有限公司</t>
    <phoneticPr fontId="6" type="noConversion"/>
  </si>
  <si>
    <t>溫州康寧醫院股份有限公司 - H股</t>
    <phoneticPr fontId="6" type="noConversion"/>
  </si>
  <si>
    <t>凱知樂國際控股有限公司</t>
    <phoneticPr fontId="6" type="noConversion"/>
  </si>
  <si>
    <t>芯智控股有限公司</t>
    <phoneticPr fontId="6" type="noConversion"/>
  </si>
  <si>
    <t>利福地產發展有限公司</t>
    <phoneticPr fontId="6" type="noConversion"/>
  </si>
  <si>
    <t xml:space="preserve">綠葉製藥集團有限公司 </t>
    <phoneticPr fontId="6" type="noConversion"/>
  </si>
  <si>
    <t>萬景控股有限公司</t>
    <phoneticPr fontId="6" type="noConversion"/>
  </si>
  <si>
    <t>上海復星醫藥（集團）股份有限公司 - H股</t>
  </si>
  <si>
    <t>中國三江精細化工有限公司</t>
  </si>
  <si>
    <t>維珍妮國際(控股)有限公司</t>
    <phoneticPr fontId="6" type="noConversion"/>
  </si>
  <si>
    <t>浩沙國際有限公司</t>
  </si>
  <si>
    <t>萬科企業股份有限公司 - H股</t>
    <phoneticPr fontId="6" type="noConversion"/>
  </si>
  <si>
    <t>益華控股有限公司</t>
    <phoneticPr fontId="6" type="noConversion"/>
  </si>
  <si>
    <t>創業集團（控股）有限公司</t>
    <phoneticPr fontId="6" type="noConversion"/>
  </si>
  <si>
    <t>KAKIKO GROUP LIMITED</t>
    <phoneticPr fontId="6" type="noConversion"/>
  </si>
  <si>
    <t>晶苑國際集團有限公司</t>
    <phoneticPr fontId="6" type="noConversion"/>
  </si>
  <si>
    <t>中國西部水泥有限公司</t>
    <phoneticPr fontId="6" type="noConversion"/>
  </si>
  <si>
    <t>惠生工程技術服務有限公司</t>
  </si>
  <si>
    <t>國微技術控股有限公司</t>
    <phoneticPr fontId="6" type="noConversion"/>
  </si>
  <si>
    <t>海昌海洋公園控股有限公司</t>
    <phoneticPr fontId="6" type="noConversion"/>
  </si>
  <si>
    <t>黎氏企業控股有限公司</t>
    <phoneticPr fontId="6" type="noConversion"/>
  </si>
  <si>
    <t>優源國際控股有限公司</t>
  </si>
  <si>
    <t>藥明生物技術有限公司</t>
    <phoneticPr fontId="6" type="noConversion"/>
  </si>
  <si>
    <t xml:space="preserve">華融投資股份有限公司 </t>
    <phoneticPr fontId="6" type="noConversion"/>
  </si>
  <si>
    <t>海藍控股有限公司</t>
    <phoneticPr fontId="6" type="noConversion"/>
  </si>
  <si>
    <t>美高梅中國控股有限公司</t>
  </si>
  <si>
    <t>東江集團(控股)有限公司</t>
  </si>
  <si>
    <t>辰興發展控股有限公司</t>
    <phoneticPr fontId="6" type="noConversion"/>
  </si>
  <si>
    <t>宏基資本有限公司</t>
  </si>
  <si>
    <t>創美藥業股份有限公司 - H股</t>
    <phoneticPr fontId="6" type="noConversion"/>
  </si>
  <si>
    <t>都市麗人（中國）控股有限公司</t>
    <phoneticPr fontId="6" type="noConversion"/>
  </si>
  <si>
    <t>百宏實業控股有限公司</t>
  </si>
  <si>
    <t>澳科控股有限公司  　　　</t>
  </si>
  <si>
    <t>申洲國際集團控股有限公司</t>
    <phoneticPr fontId="6" type="noConversion"/>
  </si>
  <si>
    <t>理文造紙有限公司</t>
  </si>
  <si>
    <t>中國蒙牛乳業有限公司</t>
  </si>
  <si>
    <t>中國人民財產保險股份有限公司 - H股</t>
  </si>
  <si>
    <t>國瑞置業有限公司</t>
    <phoneticPr fontId="6" type="noConversion"/>
  </si>
  <si>
    <t>李寧有限公司</t>
  </si>
  <si>
    <t>長城汽車股份有限公司 - H股</t>
  </si>
  <si>
    <t>眾誠能源控股有限公司</t>
    <phoneticPr fontId="6" type="noConversion"/>
  </si>
  <si>
    <t>濰柴動力股份有限公司 - H股</t>
  </si>
  <si>
    <t>上海集優機械股份有限公司 - H股</t>
  </si>
  <si>
    <t>東瑞製葯(控股)有限公司  　　　</t>
  </si>
  <si>
    <t>寶業集團股份有限公司 - H股</t>
    <phoneticPr fontId="6" type="noConversion"/>
  </si>
  <si>
    <t>大新銀行集團有限公司</t>
  </si>
  <si>
    <t>酷派集團有限公司</t>
  </si>
  <si>
    <t>英國保誠有限公司</t>
  </si>
  <si>
    <t>舜宇光學科技(集團)有限公司</t>
    <phoneticPr fontId="6" type="noConversion"/>
  </si>
  <si>
    <t>TOM集團有限公司</t>
  </si>
  <si>
    <t>巨星醫療控股有限公司</t>
    <phoneticPr fontId="6" type="noConversion"/>
  </si>
  <si>
    <t>中國虎都控股有限公司</t>
    <phoneticPr fontId="6" type="noConversion"/>
  </si>
  <si>
    <t>中銀航空租賃有限公司</t>
    <phoneticPr fontId="6" type="noConversion"/>
  </si>
  <si>
    <t>中國太平洋保險(集團)股份有限公司 - H股</t>
  </si>
  <si>
    <t>陽光100中國控股有限公司</t>
  </si>
  <si>
    <t>國泰君安証券股份有限公司</t>
    <phoneticPr fontId="6" type="noConversion"/>
  </si>
  <si>
    <t>雅各臣科研製藥有限公司</t>
    <phoneticPr fontId="6" type="noConversion"/>
  </si>
  <si>
    <t>港燈電力投資 與 港燈電力投資有限公司 - SS</t>
    <phoneticPr fontId="6" type="noConversion"/>
  </si>
  <si>
    <t>環球醫療金融與技術咨詢服務有限公司</t>
    <phoneticPr fontId="6" type="noConversion"/>
  </si>
  <si>
    <t>中海物業集團有限公司</t>
    <phoneticPr fontId="6" type="noConversion"/>
  </si>
  <si>
    <t>亞美能源控股有限公司</t>
    <phoneticPr fontId="6" type="noConversion"/>
  </si>
  <si>
    <t>玖龍紙業(控股)有限公司</t>
  </si>
  <si>
    <t>新明中國控股有限公司</t>
    <phoneticPr fontId="6" type="noConversion"/>
  </si>
  <si>
    <t>上海電氣集團股份有限公司 - H股</t>
  </si>
  <si>
    <t>華津國際控股有限公司</t>
    <phoneticPr fontId="6" type="noConversion"/>
  </si>
  <si>
    <t>佳源國際控股有限公司</t>
    <phoneticPr fontId="6" type="noConversion"/>
  </si>
  <si>
    <t>冠君產業信託</t>
  </si>
  <si>
    <t>中國華融資產管理股份有限公司 - H股</t>
    <phoneticPr fontId="6" type="noConversion"/>
  </si>
  <si>
    <t xml:space="preserve">iShares 安碩MSCI中國指數ETF  </t>
  </si>
  <si>
    <t xml:space="preserve">海通滬深300指數ETF (雙櫃台) </t>
    <phoneticPr fontId="6" type="noConversion"/>
  </si>
  <si>
    <t>南方富時中國A50 ETF (多櫃台)</t>
    <phoneticPr fontId="6" type="noConversion"/>
  </si>
  <si>
    <t xml:space="preserve">iShares 安碩富時A50中國指數ETF  </t>
  </si>
  <si>
    <t xml:space="preserve">標智滬深300中國指數基金 </t>
  </si>
  <si>
    <t>恒生H股指數上市基金 (多櫃台)</t>
    <phoneticPr fontId="6" type="noConversion"/>
  </si>
  <si>
    <t>恒生指數上市基金 (多櫃台)</t>
    <phoneticPr fontId="6" type="noConversion"/>
  </si>
  <si>
    <t>iShares安碩核心標普BSE SENSEX印度指數ETF (多櫃台)</t>
    <phoneticPr fontId="6" type="noConversion"/>
  </si>
  <si>
    <t xml:space="preserve">恒生富時中國50 指數上市基金  </t>
    <phoneticPr fontId="6" type="noConversion"/>
  </si>
  <si>
    <t>iShares安碩核心滬深300指數ETF (多櫃台)</t>
    <phoneticPr fontId="6" type="noConversion"/>
  </si>
  <si>
    <t>易鑫集團有限公司</t>
    <phoneticPr fontId="6" type="noConversion"/>
  </si>
  <si>
    <t>高豐集團控股有限公司</t>
    <phoneticPr fontId="6" type="noConversion"/>
  </si>
  <si>
    <t>中遠海運發展股份有限公司 - H股</t>
    <phoneticPr fontId="6" type="noConversion"/>
  </si>
  <si>
    <t>綠城服務集團有限公司</t>
    <phoneticPr fontId="6" type="noConversion"/>
  </si>
  <si>
    <t>中國神威藥業集團有限公司</t>
    <phoneticPr fontId="6" type="noConversion"/>
  </si>
  <si>
    <t>渣打集團有限公司</t>
  </si>
  <si>
    <t>標智上證５０中國指數基金</t>
  </si>
  <si>
    <t>價值中國ＥＴＦ</t>
  </si>
  <si>
    <t xml:space="preserve">db x-trackers 滬深300 UCITS ETF  </t>
  </si>
  <si>
    <t>價值黃金ETF (多櫃台)</t>
    <phoneticPr fontId="6" type="noConversion"/>
  </si>
  <si>
    <t xml:space="preserve">易方達中證100 A股指數ETF (雙櫃台)  </t>
  </si>
  <si>
    <t>嘉實MSCI中國A股指數ETF (雙櫃台)</t>
  </si>
  <si>
    <t xml:space="preserve">恒生A股行業龍頭指數ETF (雙櫃台) </t>
    <phoneticPr fontId="6" type="noConversion"/>
  </si>
  <si>
    <t>南方東英中國創業板指數ETF</t>
    <phoneticPr fontId="6" type="noConversion"/>
  </si>
  <si>
    <t>華夏滬深300指數ETF (多櫃台)</t>
    <phoneticPr fontId="6" type="noConversion"/>
  </si>
  <si>
    <t xml:space="preserve">南方東英中國五年期國債ETF (雙櫃台) </t>
    <phoneticPr fontId="6" type="noConversion"/>
  </si>
  <si>
    <t>中國玻璃控股有限公司</t>
  </si>
  <si>
    <t>江南布衣有限公司</t>
    <phoneticPr fontId="6" type="noConversion"/>
  </si>
  <si>
    <t>金鷹商貿集團有限公司</t>
  </si>
  <si>
    <t>中國建築國際集團有限公司</t>
  </si>
  <si>
    <t>雅高控股有限公司</t>
    <phoneticPr fontId="6" type="noConversion"/>
  </si>
  <si>
    <t>金邦達寶嘉控股有限公司</t>
  </si>
  <si>
    <t>華潤醫藥集團有限公司</t>
    <phoneticPr fontId="6" type="noConversion"/>
  </si>
  <si>
    <t>永嘉集團控股有限公司</t>
  </si>
  <si>
    <t>交通銀行股份有限公司 - H股</t>
  </si>
  <si>
    <t xml:space="preserve">交銀國際控股有限公司 </t>
    <phoneticPr fontId="6" type="noConversion"/>
  </si>
  <si>
    <t>南京中生聯合股份有限公司 - H股</t>
    <phoneticPr fontId="6" type="noConversion"/>
  </si>
  <si>
    <t>中國恒大集團</t>
    <phoneticPr fontId="6" type="noConversion"/>
  </si>
  <si>
    <t>安東油田服務集團</t>
  </si>
  <si>
    <t>榮威國際</t>
    <phoneticPr fontId="6" type="noConversion"/>
  </si>
  <si>
    <t>正業國際控股有限公司</t>
  </si>
  <si>
    <t>秦皇島港股份有限公司- H股</t>
  </si>
  <si>
    <t>遠洋集團控股有限公司</t>
    <phoneticPr fontId="6" type="noConversion"/>
  </si>
  <si>
    <t>廈門國際港務股份有限公司 - H股</t>
  </si>
  <si>
    <t>PERSTA RESOURCES INC</t>
    <phoneticPr fontId="6" type="noConversion"/>
  </si>
  <si>
    <t>聯想控股股份有限公司 - H股</t>
    <phoneticPr fontId="6" type="noConversion"/>
  </si>
  <si>
    <t>廣東粵運交通股份有限公司 - H股</t>
  </si>
  <si>
    <t>現代牙科集團有限公司</t>
    <phoneticPr fontId="6" type="noConversion"/>
  </si>
  <si>
    <t xml:space="preserve">福耀玻璃工業集團股份有限公司 - H股 </t>
    <phoneticPr fontId="6" type="noConversion"/>
  </si>
  <si>
    <t>永盛新材料有限公司</t>
  </si>
  <si>
    <t>重慶農村商業銀行股份有限公司 - H股</t>
  </si>
  <si>
    <t>恒生(兆保)國際控股</t>
    <phoneticPr fontId="6" type="noConversion"/>
  </si>
  <si>
    <t>保利文化集團股份有限公司</t>
  </si>
  <si>
    <t>億達中國控股有限公司</t>
    <phoneticPr fontId="6" type="noConversion"/>
  </si>
  <si>
    <t>小南國餐飲控股有限公司</t>
    <phoneticPr fontId="6" type="noConversion"/>
  </si>
  <si>
    <t>弘業期貨股份有限公司</t>
    <phoneticPr fontId="6" type="noConversion"/>
  </si>
  <si>
    <t>榮豐聯合控股有限公司</t>
  </si>
  <si>
    <t>祈福生活服務</t>
    <phoneticPr fontId="6" type="noConversion"/>
  </si>
  <si>
    <t>萊蒙國際集團有限公司</t>
  </si>
  <si>
    <t>廣東康華醫療</t>
    <phoneticPr fontId="6" type="noConversion"/>
  </si>
  <si>
    <t>徽商銀行股份有限公司- H股</t>
  </si>
  <si>
    <t>珂萊蒂爾控股有限公司</t>
    <phoneticPr fontId="6" type="noConversion"/>
  </si>
  <si>
    <t>中智藥業控股有限公司</t>
    <phoneticPr fontId="6" type="noConversion"/>
  </si>
  <si>
    <t>滇池水務股份有限公司</t>
    <phoneticPr fontId="6" type="noConversion"/>
  </si>
  <si>
    <t>御佳控股有限公司</t>
    <phoneticPr fontId="6" type="noConversion"/>
  </si>
  <si>
    <t>達利食品集團有限公司</t>
    <phoneticPr fontId="6" type="noConversion"/>
  </si>
  <si>
    <t>保利協鑫能源控股有限公司  </t>
  </si>
  <si>
    <t>中國動向(集團)有限公司</t>
  </si>
  <si>
    <t xml:space="preserve">童園國際有限公司 </t>
    <phoneticPr fontId="6" type="noConversion"/>
  </si>
  <si>
    <t>新疆新鑫礦業股份有限公司 - H股</t>
  </si>
  <si>
    <t>中國和諧新能源汽車控股有限公司</t>
    <phoneticPr fontId="6" type="noConversion"/>
  </si>
  <si>
    <t>中國澱粉控股有限公司</t>
  </si>
  <si>
    <t>富道集團有限公司</t>
    <phoneticPr fontId="6" type="noConversion"/>
  </si>
  <si>
    <t>青島銀行股份有限公司 - H股</t>
    <phoneticPr fontId="6" type="noConversion"/>
  </si>
  <si>
    <t>弘和仁愛醫療集團有限公司</t>
    <phoneticPr fontId="6" type="noConversion"/>
  </si>
  <si>
    <t>天彩控股有限公司</t>
    <phoneticPr fontId="6" type="noConversion"/>
  </si>
  <si>
    <t>中國奧園地產集團股份有限公司</t>
  </si>
  <si>
    <t>金山軟件有限公司</t>
  </si>
  <si>
    <t>易緯集團控股有限公司</t>
    <phoneticPr fontId="6" type="noConversion"/>
  </si>
  <si>
    <t>株洲中車時代電氣股份有限公司 - H股</t>
    <phoneticPr fontId="6" type="noConversion"/>
  </si>
  <si>
    <t>綠城中國控股有限公司</t>
    <phoneticPr fontId="6" type="noConversion"/>
  </si>
  <si>
    <t>瀚華金控股份有限公司 - H股</t>
    <phoneticPr fontId="6" type="noConversion"/>
  </si>
  <si>
    <t>中國國際金融股份有限公司 - H股</t>
    <phoneticPr fontId="6" type="noConversion"/>
  </si>
  <si>
    <t xml:space="preserve">金界控股有限公司 </t>
  </si>
  <si>
    <t>聯邦制藥國際控股有限公司</t>
  </si>
  <si>
    <t>內蒙古伊泰煤炭股份有限公司 - H股</t>
  </si>
  <si>
    <t>東方證券股份有限公司 - H股</t>
    <phoneticPr fontId="6" type="noConversion"/>
  </si>
  <si>
    <t>中國鐵路通信信號股份有限公司</t>
    <phoneticPr fontId="6" type="noConversion"/>
  </si>
  <si>
    <t>中海石油化學股份有限公司 - H股</t>
  </si>
  <si>
    <t>中國銀行股份有限公司 - H股</t>
  </si>
  <si>
    <t>洛陽欒川鉬業集團股份有限公司 - H股</t>
  </si>
  <si>
    <t>中國能源建設股份有限公司</t>
  </si>
  <si>
    <t>波司登國際控股有限公司</t>
  </si>
  <si>
    <t xml:space="preserve">中華人民共和國香港特別行政區政府通脹掛鉤債券2018年  </t>
    <phoneticPr fontId="6" type="noConversion"/>
  </si>
  <si>
    <t>中華人民共和國香港特別行政區政府通脹掛鉤債券2019年</t>
    <phoneticPr fontId="6" type="noConversion"/>
  </si>
  <si>
    <t>中信証券股份有限公司 - H股</t>
  </si>
  <si>
    <t xml:space="preserve">信越控股有限公司 </t>
    <phoneticPr fontId="6" type="noConversion"/>
  </si>
  <si>
    <t>眾安在綫財產保險股份有限公司</t>
    <phoneticPr fontId="6" type="noConversion"/>
  </si>
  <si>
    <t>中信建投証券股份有限公司 - H股</t>
    <phoneticPr fontId="6" type="noConversion"/>
  </si>
  <si>
    <t>睿見教育國際控股有限公司</t>
    <phoneticPr fontId="6" type="noConversion"/>
  </si>
  <si>
    <t>榮智控股有限公司</t>
    <phoneticPr fontId="6" type="noConversion"/>
  </si>
  <si>
    <t>鴻騰六零八八精密科技股份有限公司</t>
    <phoneticPr fontId="6" type="noConversion"/>
  </si>
  <si>
    <t>招商證券股份有限公司</t>
    <phoneticPr fontId="6" type="noConversion"/>
  </si>
  <si>
    <t>UTS MARKETING SOLUTIONS HOLDINGS LIMITED</t>
    <phoneticPr fontId="6" type="noConversion"/>
  </si>
  <si>
    <t>上海拉夏貝爾服飾股份有限公司 - H股</t>
    <phoneticPr fontId="6" type="noConversion"/>
  </si>
  <si>
    <t>奧星生命科技有限公司</t>
    <phoneticPr fontId="6" type="noConversion"/>
  </si>
  <si>
    <t>吉林九台農村商業銀行股份有限公司 - H股</t>
    <phoneticPr fontId="6" type="noConversion"/>
  </si>
  <si>
    <t>先達國際物流控股有限公司</t>
    <phoneticPr fontId="6" type="noConversion"/>
  </si>
  <si>
    <t>泛亞環境國際控股有限公司</t>
    <phoneticPr fontId="6" type="noConversion"/>
  </si>
  <si>
    <t>維太移動控股有限公司</t>
    <phoneticPr fontId="6" type="noConversion"/>
  </si>
  <si>
    <t>康達國際環保有限公司</t>
    <phoneticPr fontId="6" type="noConversion"/>
  </si>
  <si>
    <t>哈爾濱銀行股份有限公司 - H股</t>
    <phoneticPr fontId="6" type="noConversion"/>
  </si>
  <si>
    <t>金茂酒店 與 金茂（中國）酒店投資管理有限公司 - SS</t>
    <phoneticPr fontId="6" type="noConversion"/>
  </si>
  <si>
    <t>彭順國際有限公司</t>
    <phoneticPr fontId="6" type="noConversion"/>
  </si>
  <si>
    <t>中國宏泰產業市鎮發展有限公司</t>
    <phoneticPr fontId="6" type="noConversion"/>
  </si>
  <si>
    <t>中國宇華教育集團有限公司</t>
    <phoneticPr fontId="6" type="noConversion"/>
  </si>
  <si>
    <t>光大證券股份有限公司 - H股</t>
    <phoneticPr fontId="6" type="noConversion"/>
  </si>
  <si>
    <t>中國綠寶集團有限公司</t>
    <phoneticPr fontId="6" type="noConversion"/>
  </si>
  <si>
    <t>北京迪信通商貿股份有限公司 - H股</t>
    <phoneticPr fontId="6" type="noConversion"/>
  </si>
  <si>
    <t>廣東愛得威建設(集團)股份有限公司 - H股</t>
    <phoneticPr fontId="6" type="noConversion"/>
  </si>
  <si>
    <t>青島港國際股份有限公司 - H股</t>
    <phoneticPr fontId="6" type="noConversion"/>
  </si>
  <si>
    <t>高鑫零售有限公司</t>
  </si>
  <si>
    <t>瑞港建設控股有限公司</t>
    <phoneticPr fontId="6" type="noConversion"/>
  </si>
  <si>
    <t>香港電訊信託 與 香港電訊有限公司 - SS</t>
  </si>
  <si>
    <t>上海昊海生物科技股份有限公司 - H股</t>
    <phoneticPr fontId="6" type="noConversion"/>
  </si>
  <si>
    <t>北京燃氣藍天控股有限公司</t>
    <phoneticPr fontId="6" type="noConversion"/>
  </si>
  <si>
    <t>華眾車載控股有限公司</t>
    <phoneticPr fontId="6" type="noConversion"/>
  </si>
  <si>
    <t>興科蓉醫藥控股有限公司</t>
  </si>
  <si>
    <t>天韵國際控股有限公司</t>
    <phoneticPr fontId="6" type="noConversion"/>
  </si>
  <si>
    <t>海通証券股份有限公司 - H股</t>
  </si>
  <si>
    <t>盈利時控股有限公司</t>
  </si>
  <si>
    <t>雲南水務投資股份有限公司</t>
    <phoneticPr fontId="6" type="noConversion"/>
  </si>
  <si>
    <t>本間高爾夫有限公司</t>
    <phoneticPr fontId="6" type="noConversion"/>
  </si>
  <si>
    <t>福萊特玻璃集團股份有限公司</t>
  </si>
  <si>
    <t>天福(開曼)控股有限公司</t>
  </si>
  <si>
    <t>長飛光纖光纜股份有限公司 - H股</t>
    <phoneticPr fontId="6" type="noConversion"/>
  </si>
  <si>
    <t>中國銀河証券股份有限公司 - H股</t>
  </si>
  <si>
    <t>東瀛遊控股有限公司</t>
    <phoneticPr fontId="6" type="noConversion"/>
  </si>
  <si>
    <t>河南金馬能源股份有限公司</t>
    <phoneticPr fontId="6" type="noConversion"/>
  </si>
  <si>
    <t>華泰證券股份有限公司 - H股</t>
    <phoneticPr fontId="6" type="noConversion"/>
  </si>
  <si>
    <t>英達公路再生科技(集團)有限公司</t>
  </si>
  <si>
    <t>衍生集團（國際）控股有限公司</t>
    <phoneticPr fontId="6" type="noConversion"/>
  </si>
  <si>
    <t>金嗓子控股集團有限公司</t>
    <phoneticPr fontId="6" type="noConversion"/>
  </si>
  <si>
    <t>中國鋁罐控股有限公司</t>
  </si>
  <si>
    <t>聯眾國際控股有限公司</t>
    <phoneticPr fontId="6" type="noConversion"/>
  </si>
  <si>
    <t xml:space="preserve">南方東英恒生指數每日槓桿(2x)產品  </t>
    <phoneticPr fontId="6" type="noConversion"/>
  </si>
  <si>
    <t xml:space="preserve">南方東英恒生中國企業指數每日槓桿(2x)產品  </t>
    <phoneticPr fontId="6" type="noConversion"/>
  </si>
  <si>
    <t xml:space="preserve">南方東英恒生指數每日反向(-1x)產品 </t>
    <phoneticPr fontId="6" type="noConversion"/>
  </si>
  <si>
    <t xml:space="preserve">南方東英恒生中國企業指數每日反向(-1x)產品  </t>
    <phoneticPr fontId="6" type="noConversion"/>
  </si>
  <si>
    <t>海通滬深300指數ETF (多櫃台)</t>
    <phoneticPr fontId="6" type="noConversion"/>
  </si>
  <si>
    <t xml:space="preserve">iShares 安碩富時A50中國指數ETF (多櫃台)  </t>
    <phoneticPr fontId="6" type="noConversion"/>
  </si>
  <si>
    <t>易方達中證100 A股指數ETF (多櫃台)</t>
    <phoneticPr fontId="6" type="noConversion"/>
  </si>
  <si>
    <t>嘉實MSCI中國A股指數ETF (多櫃台)</t>
    <phoneticPr fontId="6" type="noConversion"/>
  </si>
  <si>
    <t>恒生Ａ股行業龍頭指數ETF (多櫃台)</t>
    <phoneticPr fontId="6" type="noConversion"/>
  </si>
  <si>
    <t>南方東英中國創業板指數ETF (多櫃台)</t>
    <phoneticPr fontId="6" type="noConversion"/>
  </si>
  <si>
    <t>恆生人民幣黃金ＥＴＦ</t>
  </si>
  <si>
    <t>南方東英中國五年期國債ETF (多櫃台)</t>
    <phoneticPr fontId="6" type="noConversion"/>
  </si>
  <si>
    <t>中華人民共和國財政部 3.45% 人民幣債券2017年</t>
    <phoneticPr fontId="6" type="noConversion"/>
  </si>
  <si>
    <t>中華人民共和國財政部3.50%人民幣債券2018年</t>
    <phoneticPr fontId="6" type="noConversion"/>
  </si>
  <si>
    <t>匯賢產業信託</t>
  </si>
  <si>
    <t xml:space="preserve"> </t>
    <phoneticPr fontId="6" type="noConversion"/>
  </si>
  <si>
    <t>更新日期  12/6/2017</t>
    <phoneticPr fontId="2" type="noConversion"/>
  </si>
  <si>
    <t>股票代號</t>
  </si>
  <si>
    <t>股票名稱</t>
    <phoneticPr fontId="2" type="noConversion"/>
  </si>
  <si>
    <t>本公司借貸給予客人孖展比率</t>
    <phoneticPr fontId="2" type="noConversion"/>
  </si>
  <si>
    <t>浦發銀行</t>
    <phoneticPr fontId="6" type="noConversion"/>
  </si>
  <si>
    <t>中國國貿</t>
    <phoneticPr fontId="6" type="noConversion"/>
  </si>
  <si>
    <t>首創股份</t>
    <phoneticPr fontId="6" type="noConversion"/>
  </si>
  <si>
    <t>上海機場</t>
    <phoneticPr fontId="6" type="noConversion"/>
  </si>
  <si>
    <t>包鋼股份</t>
    <phoneticPr fontId="6" type="noConversion"/>
  </si>
  <si>
    <t>華能國際</t>
    <phoneticPr fontId="6" type="noConversion"/>
  </si>
  <si>
    <t>華夏銀行</t>
    <phoneticPr fontId="6" type="noConversion"/>
  </si>
  <si>
    <t>民生銀行</t>
    <phoneticPr fontId="6" type="noConversion"/>
  </si>
  <si>
    <t>上港集團</t>
    <phoneticPr fontId="6" type="noConversion"/>
  </si>
  <si>
    <t>寶鋼股份</t>
    <phoneticPr fontId="6" type="noConversion"/>
  </si>
  <si>
    <t>上海電力</t>
    <phoneticPr fontId="6" type="noConversion"/>
  </si>
  <si>
    <t>浙能電力</t>
    <phoneticPr fontId="6" type="noConversion"/>
  </si>
  <si>
    <t>中海發展</t>
    <phoneticPr fontId="6" type="noConversion"/>
  </si>
  <si>
    <t>華電國際</t>
    <phoneticPr fontId="6" type="noConversion"/>
  </si>
  <si>
    <t>中國石化</t>
    <phoneticPr fontId="6" type="noConversion"/>
  </si>
  <si>
    <t>南方航空</t>
  </si>
  <si>
    <t>中信證券</t>
    <phoneticPr fontId="6" type="noConversion"/>
  </si>
  <si>
    <t>三一重工</t>
  </si>
  <si>
    <t>招商銀行</t>
    <phoneticPr fontId="6" type="noConversion"/>
  </si>
  <si>
    <t>歌華有線</t>
    <phoneticPr fontId="6" type="noConversion"/>
  </si>
  <si>
    <t>中直股份</t>
    <phoneticPr fontId="6" type="noConversion"/>
  </si>
  <si>
    <t>四川路橋</t>
    <phoneticPr fontId="6" type="noConversion"/>
  </si>
  <si>
    <t>保利地產</t>
    <phoneticPr fontId="6" type="noConversion"/>
  </si>
  <si>
    <t>中國聯通</t>
    <phoneticPr fontId="6" type="noConversion"/>
  </si>
  <si>
    <t>中國醫藥</t>
    <phoneticPr fontId="6" type="noConversion"/>
  </si>
  <si>
    <t>海信電器</t>
    <phoneticPr fontId="6" type="noConversion"/>
  </si>
  <si>
    <t>華潤雙鶴</t>
    <phoneticPr fontId="6" type="noConversion"/>
  </si>
  <si>
    <t>宇通客車</t>
    <phoneticPr fontId="6" type="noConversion"/>
  </si>
  <si>
    <t>葛洲壩</t>
    <phoneticPr fontId="6" type="noConversion"/>
  </si>
  <si>
    <t>上海梅林</t>
    <phoneticPr fontId="6" type="noConversion"/>
  </si>
  <si>
    <t>人福醫藥</t>
    <phoneticPr fontId="6" type="noConversion"/>
  </si>
  <si>
    <t>同仁堂</t>
  </si>
  <si>
    <t>特變電工</t>
    <phoneticPr fontId="6" type="noConversion"/>
  </si>
  <si>
    <t>廣州發展</t>
    <phoneticPr fontId="6" type="noConversion"/>
  </si>
  <si>
    <t>同方股份</t>
  </si>
  <si>
    <t>上汽集團</t>
    <phoneticPr fontId="6" type="noConversion"/>
  </si>
  <si>
    <t>國金證券</t>
    <phoneticPr fontId="6" type="noConversion"/>
  </si>
  <si>
    <t>北方稀土</t>
    <phoneticPr fontId="6" type="noConversion"/>
  </si>
  <si>
    <t>東方航空</t>
    <phoneticPr fontId="6" type="noConversion"/>
  </si>
  <si>
    <t>三峽水利</t>
    <phoneticPr fontId="6" type="noConversion"/>
  </si>
  <si>
    <t>中國衛星</t>
    <phoneticPr fontId="6" type="noConversion"/>
  </si>
  <si>
    <t>長江投資</t>
    <phoneticPr fontId="6" type="noConversion"/>
  </si>
  <si>
    <t>鐵龍物流</t>
    <phoneticPr fontId="6" type="noConversion"/>
  </si>
  <si>
    <t>中青旅</t>
  </si>
  <si>
    <t>金髮科技</t>
    <phoneticPr fontId="6" type="noConversion"/>
  </si>
  <si>
    <t>中國船舶</t>
    <phoneticPr fontId="6" type="noConversion"/>
  </si>
  <si>
    <t>建發股份</t>
    <phoneticPr fontId="6" type="noConversion"/>
  </si>
  <si>
    <t>永泰能源</t>
  </si>
  <si>
    <t>中體產業</t>
    <phoneticPr fontId="6" type="noConversion"/>
  </si>
  <si>
    <t>天壇生物</t>
    <phoneticPr fontId="6" type="noConversion"/>
  </si>
  <si>
    <t>福田汽車</t>
    <phoneticPr fontId="6" type="noConversion"/>
  </si>
  <si>
    <t>上海建工</t>
  </si>
  <si>
    <t>上海貝嶺</t>
    <phoneticPr fontId="6" type="noConversion"/>
  </si>
  <si>
    <t>美都能源</t>
    <phoneticPr fontId="6" type="noConversion"/>
  </si>
  <si>
    <t>雅戈爾</t>
    <phoneticPr fontId="6" type="noConversion"/>
  </si>
  <si>
    <t>生益科技</t>
  </si>
  <si>
    <t>格力地產</t>
    <phoneticPr fontId="6" type="noConversion"/>
  </si>
  <si>
    <t>兗州煤業</t>
    <phoneticPr fontId="6" type="noConversion"/>
  </si>
  <si>
    <t>複星醫藥</t>
    <phoneticPr fontId="6" type="noConversion"/>
  </si>
  <si>
    <t>伊力特</t>
  </si>
  <si>
    <t>江蘇吳中</t>
    <phoneticPr fontId="6" type="noConversion"/>
  </si>
  <si>
    <t>新湖中寶</t>
    <phoneticPr fontId="6" type="noConversion"/>
  </si>
  <si>
    <t>紫江企業</t>
    <phoneticPr fontId="6" type="noConversion"/>
  </si>
  <si>
    <t>浙江醫藥</t>
    <phoneticPr fontId="6" type="noConversion"/>
  </si>
  <si>
    <t>南山鋁業</t>
    <phoneticPr fontId="6" type="noConversion"/>
  </si>
  <si>
    <t>海南航空</t>
  </si>
  <si>
    <t>雲南城投</t>
    <phoneticPr fontId="6" type="noConversion"/>
  </si>
  <si>
    <t>華業資本</t>
    <phoneticPr fontId="6" type="noConversion"/>
  </si>
  <si>
    <t>冠農股份</t>
    <phoneticPr fontId="6" type="noConversion"/>
  </si>
  <si>
    <t>廣匯能源</t>
    <phoneticPr fontId="6" type="noConversion"/>
  </si>
  <si>
    <t>陽光照明</t>
    <phoneticPr fontId="6" type="noConversion"/>
  </si>
  <si>
    <t>北京城建</t>
  </si>
  <si>
    <t>海正藥業</t>
    <phoneticPr fontId="6" type="noConversion"/>
  </si>
  <si>
    <t>外運發展</t>
    <phoneticPr fontId="6" type="noConversion"/>
  </si>
  <si>
    <t>恒瑞醫藥</t>
    <phoneticPr fontId="6" type="noConversion"/>
  </si>
  <si>
    <t>億利潔能</t>
    <phoneticPr fontId="6" type="noConversion"/>
  </si>
  <si>
    <t>羚銳製藥</t>
    <phoneticPr fontId="6" type="noConversion"/>
  </si>
  <si>
    <t>億陽信通</t>
    <phoneticPr fontId="6" type="noConversion"/>
  </si>
  <si>
    <t>遠達環保</t>
    <phoneticPr fontId="6" type="noConversion"/>
  </si>
  <si>
    <t>安琪酵母</t>
  </si>
  <si>
    <t>萬華化學</t>
    <phoneticPr fontId="6" type="noConversion"/>
  </si>
  <si>
    <t>平高電氣</t>
    <phoneticPr fontId="6" type="noConversion"/>
  </si>
  <si>
    <t>上海家化</t>
  </si>
  <si>
    <t>瀚藍環境</t>
    <phoneticPr fontId="6" type="noConversion"/>
  </si>
  <si>
    <t>中新藥業</t>
    <phoneticPr fontId="6" type="noConversion"/>
  </si>
  <si>
    <t>白雲山</t>
    <phoneticPr fontId="6" type="noConversion"/>
  </si>
  <si>
    <t>國機汽車</t>
    <phoneticPr fontId="6" type="noConversion"/>
  </si>
  <si>
    <t>華夏幸福</t>
    <phoneticPr fontId="6" type="noConversion"/>
  </si>
  <si>
    <t>航天動力</t>
    <phoneticPr fontId="6" type="noConversion"/>
  </si>
  <si>
    <t>陽泉煤業</t>
    <phoneticPr fontId="6" type="noConversion"/>
  </si>
  <si>
    <t>山東高速</t>
    <phoneticPr fontId="6" type="noConversion"/>
  </si>
  <si>
    <t>浙江龍盛</t>
    <phoneticPr fontId="6" type="noConversion"/>
  </si>
  <si>
    <t>江西銅業</t>
    <phoneticPr fontId="6" type="noConversion"/>
  </si>
  <si>
    <t>聯創光電</t>
    <phoneticPr fontId="6" type="noConversion"/>
  </si>
  <si>
    <t>寧波韻升</t>
    <phoneticPr fontId="6" type="noConversion"/>
  </si>
  <si>
    <t>西南證券</t>
    <phoneticPr fontId="6" type="noConversion"/>
  </si>
  <si>
    <t>中航電子</t>
    <phoneticPr fontId="6" type="noConversion"/>
  </si>
  <si>
    <t>首開股份</t>
    <phoneticPr fontId="6" type="noConversion"/>
  </si>
  <si>
    <t>寧滬高速</t>
    <phoneticPr fontId="6" type="noConversion"/>
  </si>
  <si>
    <t>金地集團</t>
    <phoneticPr fontId="6" type="noConversion"/>
  </si>
  <si>
    <t>北巴傳媒</t>
    <phoneticPr fontId="6" type="noConversion"/>
  </si>
  <si>
    <t>海越股份</t>
  </si>
  <si>
    <t>龍淨環保</t>
    <phoneticPr fontId="6" type="noConversion"/>
  </si>
  <si>
    <t>盤江股份</t>
    <phoneticPr fontId="6" type="noConversion"/>
  </si>
  <si>
    <t>國電南瑞</t>
    <phoneticPr fontId="6" type="noConversion"/>
  </si>
  <si>
    <t>三友化工</t>
  </si>
  <si>
    <t>小商品城</t>
  </si>
  <si>
    <t>昆藥集團</t>
    <phoneticPr fontId="6" type="noConversion"/>
  </si>
  <si>
    <t>華魯恒升</t>
    <phoneticPr fontId="6" type="noConversion"/>
  </si>
  <si>
    <t>北方導航</t>
    <phoneticPr fontId="6" type="noConversion"/>
  </si>
  <si>
    <t>片仔黃</t>
    <phoneticPr fontId="6" type="noConversion"/>
  </si>
  <si>
    <t>時代新材</t>
    <phoneticPr fontId="6" type="noConversion"/>
  </si>
  <si>
    <t>貴研鉑業</t>
    <phoneticPr fontId="6" type="noConversion"/>
  </si>
  <si>
    <t>士蘭微</t>
    <phoneticPr fontId="6" type="noConversion"/>
  </si>
  <si>
    <t>雙良節能</t>
    <phoneticPr fontId="6" type="noConversion"/>
  </si>
  <si>
    <t>中國動力</t>
    <phoneticPr fontId="6" type="noConversion"/>
  </si>
  <si>
    <t>揚農化工</t>
    <phoneticPr fontId="6" type="noConversion"/>
  </si>
  <si>
    <t>中金黃金</t>
    <phoneticPr fontId="6" type="noConversion"/>
  </si>
  <si>
    <t>龍元建設</t>
    <phoneticPr fontId="6" type="noConversion"/>
  </si>
  <si>
    <t>晉西車軸</t>
    <phoneticPr fontId="6" type="noConversion"/>
  </si>
  <si>
    <t>烽火通信</t>
  </si>
  <si>
    <t>科達潔能</t>
    <phoneticPr fontId="6" type="noConversion"/>
  </si>
  <si>
    <t>中化國際</t>
    <phoneticPr fontId="6" type="noConversion"/>
  </si>
  <si>
    <t>安徽水利</t>
  </si>
  <si>
    <t>華麗家族</t>
    <phoneticPr fontId="6" type="noConversion"/>
  </si>
  <si>
    <t>方大炭素</t>
  </si>
  <si>
    <t>置信電氣</t>
    <phoneticPr fontId="6" type="noConversion"/>
  </si>
  <si>
    <t>康美藥業</t>
    <phoneticPr fontId="6" type="noConversion"/>
  </si>
  <si>
    <t>貴州茅台</t>
    <phoneticPr fontId="6" type="noConversion"/>
  </si>
  <si>
    <t>華海藥業</t>
    <phoneticPr fontId="6" type="noConversion"/>
  </si>
  <si>
    <t>中天科技</t>
  </si>
  <si>
    <t>長園集團</t>
    <phoneticPr fontId="6" type="noConversion"/>
  </si>
  <si>
    <t>菲達環保</t>
    <phoneticPr fontId="6" type="noConversion"/>
  </si>
  <si>
    <t>中鐵二局</t>
    <phoneticPr fontId="6" type="noConversion"/>
  </si>
  <si>
    <t>天士力</t>
  </si>
  <si>
    <t>山東黃金</t>
    <phoneticPr fontId="6" type="noConversion"/>
  </si>
  <si>
    <t>廈門鎢業</t>
    <phoneticPr fontId="6" type="noConversion"/>
  </si>
  <si>
    <t>時代出版</t>
    <phoneticPr fontId="6" type="noConversion"/>
  </si>
  <si>
    <t>康緣藥業</t>
    <phoneticPr fontId="6" type="noConversion"/>
  </si>
  <si>
    <t>老白干酒</t>
    <phoneticPr fontId="6" type="noConversion"/>
  </si>
  <si>
    <t>濟川藥業</t>
    <phoneticPr fontId="6" type="noConversion"/>
  </si>
  <si>
    <t>恒生電子</t>
    <phoneticPr fontId="6" type="noConversion"/>
  </si>
  <si>
    <t>康恩貝</t>
    <phoneticPr fontId="6" type="noConversion"/>
  </si>
  <si>
    <t>京能電力</t>
    <phoneticPr fontId="6" type="noConversion"/>
  </si>
  <si>
    <t>臥龍電氣</t>
    <phoneticPr fontId="6" type="noConversion"/>
  </si>
  <si>
    <t>天地科技</t>
  </si>
  <si>
    <t>海油工程</t>
  </si>
  <si>
    <t>長電科技</t>
    <phoneticPr fontId="6" type="noConversion"/>
  </si>
  <si>
    <t>海螺水泥</t>
  </si>
  <si>
    <t>新華醫療</t>
    <phoneticPr fontId="6" type="noConversion"/>
  </si>
  <si>
    <t>益佰製藥</t>
    <phoneticPr fontId="6" type="noConversion"/>
  </si>
  <si>
    <t>新安股份</t>
  </si>
  <si>
    <t>光明乳業</t>
    <phoneticPr fontId="6" type="noConversion"/>
  </si>
  <si>
    <t>青島啤酒</t>
    <phoneticPr fontId="6" type="noConversion"/>
  </si>
  <si>
    <t>大眾交通</t>
    <phoneticPr fontId="6" type="noConversion"/>
  </si>
  <si>
    <t>申達股份</t>
    <phoneticPr fontId="6" type="noConversion"/>
  </si>
  <si>
    <t>浙報傳媒</t>
    <phoneticPr fontId="6" type="noConversion"/>
  </si>
  <si>
    <t>大眾公用</t>
    <phoneticPr fontId="6" type="noConversion"/>
  </si>
  <si>
    <t>東方明珠</t>
    <phoneticPr fontId="6" type="noConversion"/>
  </si>
  <si>
    <t>浦東金橋</t>
    <phoneticPr fontId="6" type="noConversion"/>
  </si>
  <si>
    <t>申能股份</t>
  </si>
  <si>
    <t>愛建集團</t>
    <phoneticPr fontId="6" type="noConversion"/>
  </si>
  <si>
    <t>外高橋</t>
    <phoneticPr fontId="6" type="noConversion"/>
  </si>
  <si>
    <t>飛樂音響</t>
    <phoneticPr fontId="6" type="noConversion"/>
  </si>
  <si>
    <t>豫園商城</t>
    <phoneticPr fontId="6" type="noConversion"/>
  </si>
  <si>
    <t>福耀玻璃</t>
  </si>
  <si>
    <t>強生控股</t>
    <phoneticPr fontId="6" type="noConversion"/>
  </si>
  <si>
    <t>陸家嘴</t>
    <phoneticPr fontId="6" type="noConversion"/>
  </si>
  <si>
    <t>哈藥股份</t>
    <phoneticPr fontId="6" type="noConversion"/>
  </si>
  <si>
    <t>太極實業</t>
    <phoneticPr fontId="6" type="noConversion"/>
  </si>
  <si>
    <t>東陽光科</t>
    <phoneticPr fontId="6" type="noConversion"/>
  </si>
  <si>
    <t>川投能源</t>
  </si>
  <si>
    <t>珠江實業</t>
    <phoneticPr fontId="6" type="noConversion"/>
  </si>
  <si>
    <t>上海石化</t>
  </si>
  <si>
    <t>青島海爾</t>
    <phoneticPr fontId="6" type="noConversion"/>
  </si>
  <si>
    <t>大商股份</t>
  </si>
  <si>
    <t>三安光電</t>
    <phoneticPr fontId="6" type="noConversion"/>
  </si>
  <si>
    <t>物產中大</t>
    <phoneticPr fontId="6" type="noConversion"/>
  </si>
  <si>
    <t>中航資本</t>
    <phoneticPr fontId="6" type="noConversion"/>
  </si>
  <si>
    <t>天津港</t>
  </si>
  <si>
    <t>東軟集團</t>
    <phoneticPr fontId="6" type="noConversion"/>
  </si>
  <si>
    <t>祁連山</t>
    <phoneticPr fontId="6" type="noConversion"/>
  </si>
  <si>
    <t>重慶百貨</t>
    <phoneticPr fontId="6" type="noConversion"/>
  </si>
  <si>
    <t>遼寧成大</t>
    <phoneticPr fontId="6" type="noConversion"/>
  </si>
  <si>
    <t>華域汽車</t>
    <phoneticPr fontId="6" type="noConversion"/>
  </si>
  <si>
    <t>一汽富維</t>
    <phoneticPr fontId="6" type="noConversion"/>
  </si>
  <si>
    <t>華遠地產</t>
    <phoneticPr fontId="6" type="noConversion"/>
  </si>
  <si>
    <t>上實發展</t>
    <phoneticPr fontId="6" type="noConversion"/>
  </si>
  <si>
    <t>江中藥業</t>
    <phoneticPr fontId="6" type="noConversion"/>
  </si>
  <si>
    <t>廈門國貿</t>
    <phoneticPr fontId="6" type="noConversion"/>
  </si>
  <si>
    <t>浪潮軟件</t>
    <phoneticPr fontId="6" type="noConversion"/>
  </si>
  <si>
    <t>安徽合力</t>
  </si>
  <si>
    <t>中航重機</t>
    <phoneticPr fontId="6" type="noConversion"/>
  </si>
  <si>
    <t>西藏城投</t>
  </si>
  <si>
    <t>南京熊貓</t>
    <phoneticPr fontId="6" type="noConversion"/>
  </si>
  <si>
    <t>東方通信</t>
    <phoneticPr fontId="6" type="noConversion"/>
  </si>
  <si>
    <t>中儲股份</t>
    <phoneticPr fontId="6" type="noConversion"/>
  </si>
  <si>
    <t>國電電力</t>
    <phoneticPr fontId="6" type="noConversion"/>
  </si>
  <si>
    <t>鵬博士</t>
    <phoneticPr fontId="6" type="noConversion"/>
  </si>
  <si>
    <t>馬鋼股份</t>
    <phoneticPr fontId="6" type="noConversion"/>
  </si>
  <si>
    <t>東方集團</t>
    <phoneticPr fontId="6" type="noConversion"/>
  </si>
  <si>
    <t>安信信託</t>
    <phoneticPr fontId="6" type="noConversion"/>
  </si>
  <si>
    <t>隧道股份</t>
  </si>
  <si>
    <t>世茂股份</t>
  </si>
  <si>
    <t>百聯股份</t>
    <phoneticPr fontId="6" type="noConversion"/>
  </si>
  <si>
    <t>香溢融通</t>
  </si>
  <si>
    <t>廣電網路</t>
    <phoneticPr fontId="6" type="noConversion"/>
  </si>
  <si>
    <t>上海機電</t>
    <phoneticPr fontId="6" type="noConversion"/>
  </si>
  <si>
    <t>海通證券</t>
    <phoneticPr fontId="6" type="noConversion"/>
  </si>
  <si>
    <t>四川長虹</t>
    <phoneticPr fontId="6" type="noConversion"/>
  </si>
  <si>
    <t>同濟科技</t>
    <phoneticPr fontId="6" type="noConversion"/>
  </si>
  <si>
    <t>王府井</t>
  </si>
  <si>
    <t>內蒙華電</t>
    <phoneticPr fontId="6" type="noConversion"/>
  </si>
  <si>
    <t>通化東寶</t>
    <phoneticPr fontId="6" type="noConversion"/>
  </si>
  <si>
    <t>中炬高新</t>
  </si>
  <si>
    <t>梅花生物</t>
  </si>
  <si>
    <t>創業環保</t>
    <phoneticPr fontId="6" type="noConversion"/>
  </si>
  <si>
    <t>東方電氣</t>
    <phoneticPr fontId="6" type="noConversion"/>
  </si>
  <si>
    <t>亞泰集團</t>
    <phoneticPr fontId="6" type="noConversion"/>
  </si>
  <si>
    <t>杉杉股份</t>
  </si>
  <si>
    <t>國投電力</t>
    <phoneticPr fontId="6" type="noConversion"/>
  </si>
  <si>
    <t>伊利股份</t>
  </si>
  <si>
    <t>中航動力</t>
    <phoneticPr fontId="6" type="noConversion"/>
  </si>
  <si>
    <t>張江高科</t>
    <phoneticPr fontId="6" type="noConversion"/>
  </si>
  <si>
    <t>長江電力</t>
    <phoneticPr fontId="6" type="noConversion"/>
  </si>
  <si>
    <t>北方創業</t>
    <phoneticPr fontId="6" type="noConversion"/>
  </si>
  <si>
    <t>宜華生活</t>
    <phoneticPr fontId="6" type="noConversion"/>
  </si>
  <si>
    <t>航民股份</t>
  </si>
  <si>
    <t>馬應龍</t>
    <phoneticPr fontId="6" type="noConversion"/>
  </si>
  <si>
    <t>招商證券</t>
    <phoneticPr fontId="6" type="noConversion"/>
  </si>
  <si>
    <t>唐山港</t>
  </si>
  <si>
    <t>大同煤業</t>
    <phoneticPr fontId="6" type="noConversion"/>
  </si>
  <si>
    <t>晉億實業</t>
    <phoneticPr fontId="6" type="noConversion"/>
  </si>
  <si>
    <t>大秦鐵路</t>
    <phoneticPr fontId="6" type="noConversion"/>
  </si>
  <si>
    <t>南京銀行</t>
    <phoneticPr fontId="6" type="noConversion"/>
  </si>
  <si>
    <t>隆基股份</t>
  </si>
  <si>
    <t>寧波港</t>
    <phoneticPr fontId="6" type="noConversion"/>
  </si>
  <si>
    <t>中國神華</t>
    <phoneticPr fontId="6" type="noConversion"/>
  </si>
  <si>
    <t>中南傳媒</t>
    <phoneticPr fontId="6" type="noConversion"/>
  </si>
  <si>
    <t>太平洋</t>
  </si>
  <si>
    <t>中國國航</t>
    <phoneticPr fontId="6" type="noConversion"/>
  </si>
  <si>
    <t>海南橡膠</t>
    <phoneticPr fontId="6" type="noConversion"/>
  </si>
  <si>
    <t>深圳燃氣</t>
    <phoneticPr fontId="6" type="noConversion"/>
  </si>
  <si>
    <t>重慶水務</t>
    <phoneticPr fontId="6" type="noConversion"/>
  </si>
  <si>
    <t>興業銀行</t>
    <phoneticPr fontId="6" type="noConversion"/>
  </si>
  <si>
    <t>北京銀行</t>
    <phoneticPr fontId="6" type="noConversion"/>
  </si>
  <si>
    <t>中國鐵建</t>
    <phoneticPr fontId="6" type="noConversion"/>
  </si>
  <si>
    <t>君正集團</t>
    <phoneticPr fontId="6" type="noConversion"/>
  </si>
  <si>
    <t>環旭電子</t>
    <phoneticPr fontId="6" type="noConversion"/>
  </si>
  <si>
    <t>廣汽集團</t>
    <phoneticPr fontId="6" type="noConversion"/>
  </si>
  <si>
    <t>農業銀行</t>
    <phoneticPr fontId="6" type="noConversion"/>
  </si>
  <si>
    <t>駱駝股份</t>
    <phoneticPr fontId="6" type="noConversion"/>
  </si>
  <si>
    <t>中國平安</t>
    <phoneticPr fontId="6" type="noConversion"/>
  </si>
  <si>
    <t>交通銀行</t>
    <phoneticPr fontId="6" type="noConversion"/>
  </si>
  <si>
    <t>廣深鐵路</t>
    <phoneticPr fontId="6" type="noConversion"/>
  </si>
  <si>
    <t>新華保險</t>
    <phoneticPr fontId="6" type="noConversion"/>
  </si>
  <si>
    <t>興業證券</t>
    <phoneticPr fontId="6" type="noConversion"/>
  </si>
  <si>
    <t>中國中鐵</t>
    <phoneticPr fontId="6" type="noConversion"/>
  </si>
  <si>
    <t>工商銀行</t>
    <phoneticPr fontId="6" type="noConversion"/>
  </si>
  <si>
    <t>東吳證券</t>
    <phoneticPr fontId="6" type="noConversion"/>
  </si>
  <si>
    <t>中國鋁業</t>
    <phoneticPr fontId="6" type="noConversion"/>
  </si>
  <si>
    <t>中國太保</t>
    <phoneticPr fontId="6" type="noConversion"/>
  </si>
  <si>
    <t>上海醫藥</t>
    <phoneticPr fontId="6" type="noConversion"/>
  </si>
  <si>
    <t>中信重工</t>
  </si>
  <si>
    <t>中國中冶</t>
    <phoneticPr fontId="6" type="noConversion"/>
  </si>
  <si>
    <t>中國人壽</t>
    <phoneticPr fontId="6" type="noConversion"/>
  </si>
  <si>
    <t>長城汽車</t>
    <phoneticPr fontId="6" type="noConversion"/>
  </si>
  <si>
    <t>平煤股份</t>
  </si>
  <si>
    <t>中國建築</t>
    <phoneticPr fontId="6" type="noConversion"/>
  </si>
  <si>
    <t>中國電建</t>
    <phoneticPr fontId="6" type="noConversion"/>
  </si>
  <si>
    <t>濱化股份</t>
    <phoneticPr fontId="6" type="noConversion"/>
  </si>
  <si>
    <t>華泰證券</t>
    <phoneticPr fontId="6" type="noConversion"/>
  </si>
  <si>
    <t>潞安環能</t>
    <phoneticPr fontId="6" type="noConversion"/>
  </si>
  <si>
    <t>鄭煤機</t>
    <phoneticPr fontId="6" type="noConversion"/>
  </si>
  <si>
    <t>際華集團</t>
    <phoneticPr fontId="6" type="noConversion"/>
  </si>
  <si>
    <t>上海電氣</t>
    <phoneticPr fontId="6" type="noConversion"/>
  </si>
  <si>
    <t>中國中車</t>
    <phoneticPr fontId="6" type="noConversion"/>
  </si>
  <si>
    <t>力帆股份</t>
  </si>
  <si>
    <t>寧波建工</t>
    <phoneticPr fontId="6" type="noConversion"/>
  </si>
  <si>
    <t>中國交建</t>
    <phoneticPr fontId="6" type="noConversion"/>
  </si>
  <si>
    <t>皖新傳媒</t>
    <phoneticPr fontId="6" type="noConversion"/>
  </si>
  <si>
    <t>中海油服</t>
  </si>
  <si>
    <t>光大銀行</t>
    <phoneticPr fontId="6" type="noConversion"/>
  </si>
  <si>
    <t>中國石油</t>
    <phoneticPr fontId="6" type="noConversion"/>
  </si>
  <si>
    <t>中海集運</t>
    <phoneticPr fontId="6" type="noConversion"/>
  </si>
  <si>
    <t>正泰電器</t>
    <phoneticPr fontId="6" type="noConversion"/>
  </si>
  <si>
    <t>大連港</t>
    <phoneticPr fontId="6" type="noConversion"/>
  </si>
  <si>
    <t>中煤能源</t>
  </si>
  <si>
    <t>紫金礦業</t>
    <phoneticPr fontId="6" type="noConversion"/>
  </si>
  <si>
    <t>中國遠洋</t>
    <phoneticPr fontId="6" type="noConversion"/>
  </si>
  <si>
    <t>永輝超市</t>
    <phoneticPr fontId="6" type="noConversion"/>
  </si>
  <si>
    <t>建設銀行</t>
    <phoneticPr fontId="6" type="noConversion"/>
  </si>
  <si>
    <t>金鉬股份</t>
    <phoneticPr fontId="6" type="noConversion"/>
  </si>
  <si>
    <t>中國銀行</t>
    <phoneticPr fontId="6" type="noConversion"/>
  </si>
  <si>
    <t>中國重工</t>
    <phoneticPr fontId="6" type="noConversion"/>
  </si>
  <si>
    <t>大唐發電</t>
    <phoneticPr fontId="6" type="noConversion"/>
  </si>
  <si>
    <t>金隅股份</t>
  </si>
  <si>
    <t>中信銀行</t>
    <phoneticPr fontId="6" type="noConversion"/>
  </si>
  <si>
    <t>人民網</t>
    <phoneticPr fontId="6" type="noConversion"/>
  </si>
  <si>
    <t>洛陽鉬業</t>
    <phoneticPr fontId="6" type="noConversion"/>
  </si>
  <si>
    <t>更新日期  30/10/2017</t>
    <phoneticPr fontId="2" type="noConversion"/>
  </si>
  <si>
    <t>000001</t>
  </si>
  <si>
    <t>平安銀行</t>
    <phoneticPr fontId="6" type="noConversion"/>
  </si>
  <si>
    <t>000002</t>
  </si>
  <si>
    <t>萬  科Ａ</t>
    <phoneticPr fontId="6" type="noConversion"/>
  </si>
  <si>
    <t>000006</t>
  </si>
  <si>
    <t>深振業Ａ</t>
    <phoneticPr fontId="6" type="noConversion"/>
  </si>
  <si>
    <t>000009</t>
  </si>
  <si>
    <t>中國寶安</t>
    <phoneticPr fontId="6" type="noConversion"/>
  </si>
  <si>
    <t>000012</t>
  </si>
  <si>
    <t>南  玻Ａ</t>
    <phoneticPr fontId="6" type="noConversion"/>
  </si>
  <si>
    <t>000027</t>
  </si>
  <si>
    <t>深圳能源</t>
    <phoneticPr fontId="6" type="noConversion"/>
  </si>
  <si>
    <t>000028</t>
  </si>
  <si>
    <t>國藥一致</t>
    <phoneticPr fontId="6" type="noConversion"/>
  </si>
  <si>
    <t>000031</t>
  </si>
  <si>
    <t>中糧地產</t>
    <phoneticPr fontId="6" type="noConversion"/>
  </si>
  <si>
    <t>000039</t>
  </si>
  <si>
    <t>中集集團</t>
    <phoneticPr fontId="6" type="noConversion"/>
  </si>
  <si>
    <t>000046</t>
  </si>
  <si>
    <t>泛海控股</t>
    <phoneticPr fontId="6" type="noConversion"/>
  </si>
  <si>
    <t>000049</t>
  </si>
  <si>
    <t>德賽電池</t>
    <phoneticPr fontId="6" type="noConversion"/>
  </si>
  <si>
    <t>深天馬Ａ</t>
    <phoneticPr fontId="6" type="noConversion"/>
  </si>
  <si>
    <t>000060</t>
  </si>
  <si>
    <t>中金嶺南</t>
    <phoneticPr fontId="6" type="noConversion"/>
  </si>
  <si>
    <t>000061</t>
  </si>
  <si>
    <t>農 產 品</t>
    <phoneticPr fontId="6" type="noConversion"/>
  </si>
  <si>
    <t>000062</t>
  </si>
  <si>
    <t>深圳華強</t>
    <phoneticPr fontId="6" type="noConversion"/>
  </si>
  <si>
    <t>000063</t>
  </si>
  <si>
    <t>中興通訊</t>
    <phoneticPr fontId="6" type="noConversion"/>
  </si>
  <si>
    <t>000069</t>
  </si>
  <si>
    <t>華僑城Ａ</t>
    <phoneticPr fontId="6" type="noConversion"/>
  </si>
  <si>
    <t>000078</t>
  </si>
  <si>
    <t>海王生物</t>
    <phoneticPr fontId="6" type="noConversion"/>
  </si>
  <si>
    <t>000088</t>
  </si>
  <si>
    <t>鹽 田 港</t>
    <phoneticPr fontId="6" type="noConversion"/>
  </si>
  <si>
    <t>000089</t>
  </si>
  <si>
    <t>深圳機場</t>
    <phoneticPr fontId="6" type="noConversion"/>
  </si>
  <si>
    <t>000099</t>
  </si>
  <si>
    <t>中信海直</t>
    <phoneticPr fontId="6" type="noConversion"/>
  </si>
  <si>
    <t>000156</t>
  </si>
  <si>
    <t>華數傳媒</t>
    <phoneticPr fontId="6" type="noConversion"/>
  </si>
  <si>
    <t>000157</t>
  </si>
  <si>
    <t>中聯重科</t>
    <phoneticPr fontId="6" type="noConversion"/>
  </si>
  <si>
    <t>000166</t>
    <phoneticPr fontId="6" type="noConversion"/>
  </si>
  <si>
    <t>申萬宏源</t>
    <phoneticPr fontId="6" type="noConversion"/>
  </si>
  <si>
    <t>000333</t>
  </si>
  <si>
    <t>美的集團</t>
    <phoneticPr fontId="6" type="noConversion"/>
  </si>
  <si>
    <t>000338</t>
  </si>
  <si>
    <t>濰柴動力</t>
    <phoneticPr fontId="6" type="noConversion"/>
  </si>
  <si>
    <t>000400</t>
  </si>
  <si>
    <t>許繼電氣</t>
    <phoneticPr fontId="6" type="noConversion"/>
  </si>
  <si>
    <t>000402</t>
  </si>
  <si>
    <t>金 融 街</t>
    <phoneticPr fontId="6" type="noConversion"/>
  </si>
  <si>
    <t>000413</t>
  </si>
  <si>
    <t>東旭光電</t>
    <phoneticPr fontId="6" type="noConversion"/>
  </si>
  <si>
    <t>000415</t>
    <phoneticPr fontId="6" type="noConversion"/>
  </si>
  <si>
    <t>渤海金控</t>
    <phoneticPr fontId="6" type="noConversion"/>
  </si>
  <si>
    <t>000423</t>
  </si>
  <si>
    <t>東阿阿膠</t>
    <phoneticPr fontId="6" type="noConversion"/>
  </si>
  <si>
    <t>000425</t>
    <phoneticPr fontId="6" type="noConversion"/>
  </si>
  <si>
    <t>徐工機械</t>
    <phoneticPr fontId="6" type="noConversion"/>
  </si>
  <si>
    <t>000488</t>
    <phoneticPr fontId="6" type="noConversion"/>
  </si>
  <si>
    <t>晨鳴紙業</t>
    <phoneticPr fontId="6" type="noConversion"/>
  </si>
  <si>
    <t>000503</t>
  </si>
  <si>
    <t>海虹控股</t>
    <phoneticPr fontId="6" type="noConversion"/>
  </si>
  <si>
    <t>000513</t>
  </si>
  <si>
    <t>麗珠集團</t>
    <phoneticPr fontId="6" type="noConversion"/>
  </si>
  <si>
    <t>000516</t>
    <phoneticPr fontId="6" type="noConversion"/>
  </si>
  <si>
    <t>國際醫學</t>
    <phoneticPr fontId="6" type="noConversion"/>
  </si>
  <si>
    <t>000528</t>
  </si>
  <si>
    <t>柳    工</t>
    <phoneticPr fontId="6" type="noConversion"/>
  </si>
  <si>
    <t>000538</t>
    <phoneticPr fontId="6" type="noConversion"/>
  </si>
  <si>
    <t>雲南白藥</t>
    <phoneticPr fontId="6" type="noConversion"/>
  </si>
  <si>
    <t>000539</t>
  </si>
  <si>
    <t>粵電力Ａ</t>
    <phoneticPr fontId="6" type="noConversion"/>
  </si>
  <si>
    <t>000540</t>
    <phoneticPr fontId="6" type="noConversion"/>
  </si>
  <si>
    <t>中天金融</t>
    <phoneticPr fontId="6" type="noConversion"/>
  </si>
  <si>
    <t>000541</t>
  </si>
  <si>
    <t>佛山照明</t>
    <phoneticPr fontId="6" type="noConversion"/>
  </si>
  <si>
    <t>000543</t>
  </si>
  <si>
    <t>皖能電力</t>
    <phoneticPr fontId="6" type="noConversion"/>
  </si>
  <si>
    <t>000559</t>
  </si>
  <si>
    <t>萬向錢潮</t>
    <phoneticPr fontId="6" type="noConversion"/>
  </si>
  <si>
    <t>000568</t>
  </si>
  <si>
    <t>瀘州老窖</t>
    <phoneticPr fontId="6" type="noConversion"/>
  </si>
  <si>
    <t>000572</t>
  </si>
  <si>
    <t>海馬汽車</t>
    <phoneticPr fontId="6" type="noConversion"/>
  </si>
  <si>
    <t>000581</t>
  </si>
  <si>
    <t>威孚高科</t>
    <phoneticPr fontId="6" type="noConversion"/>
  </si>
  <si>
    <t>000592</t>
  </si>
  <si>
    <t>平潭發展</t>
    <phoneticPr fontId="6" type="noConversion"/>
  </si>
  <si>
    <t>000598</t>
  </si>
  <si>
    <t>興蓉環境</t>
    <phoneticPr fontId="6" type="noConversion"/>
  </si>
  <si>
    <t>000600</t>
    <phoneticPr fontId="6" type="noConversion"/>
  </si>
  <si>
    <t>建投能源</t>
    <phoneticPr fontId="6" type="noConversion"/>
  </si>
  <si>
    <t>000616</t>
  </si>
  <si>
    <t>海航投資</t>
    <phoneticPr fontId="6" type="noConversion"/>
  </si>
  <si>
    <t>000623</t>
  </si>
  <si>
    <t>吉林敖東</t>
    <phoneticPr fontId="6" type="noConversion"/>
  </si>
  <si>
    <t>000625</t>
  </si>
  <si>
    <t>長安汽車</t>
    <phoneticPr fontId="6" type="noConversion"/>
  </si>
  <si>
    <t>000630</t>
  </si>
  <si>
    <t>銅陵有色</t>
    <phoneticPr fontId="6" type="noConversion"/>
  </si>
  <si>
    <t>000650</t>
  </si>
  <si>
    <t>仁和藥業</t>
    <phoneticPr fontId="6" type="noConversion"/>
  </si>
  <si>
    <t>000651</t>
  </si>
  <si>
    <t>格力電器</t>
    <phoneticPr fontId="6" type="noConversion"/>
  </si>
  <si>
    <t>000656</t>
    <phoneticPr fontId="6" type="noConversion"/>
  </si>
  <si>
    <t>金科股份</t>
    <phoneticPr fontId="6" type="noConversion"/>
  </si>
  <si>
    <t>000661</t>
  </si>
  <si>
    <t>長春高新</t>
    <phoneticPr fontId="6" type="noConversion"/>
  </si>
  <si>
    <t>000667</t>
  </si>
  <si>
    <t>美好置業</t>
    <phoneticPr fontId="6" type="noConversion"/>
  </si>
  <si>
    <t>000671</t>
  </si>
  <si>
    <t>陽 光 城</t>
    <phoneticPr fontId="6" type="noConversion"/>
  </si>
  <si>
    <t>000685</t>
  </si>
  <si>
    <t>中山公用</t>
    <phoneticPr fontId="6" type="noConversion"/>
  </si>
  <si>
    <t>000686</t>
  </si>
  <si>
    <t>東北證券</t>
    <phoneticPr fontId="6" type="noConversion"/>
  </si>
  <si>
    <t>000690</t>
  </si>
  <si>
    <t>寶新能源</t>
    <phoneticPr fontId="6" type="noConversion"/>
  </si>
  <si>
    <t>000709</t>
  </si>
  <si>
    <t>河鋼股份</t>
    <phoneticPr fontId="6" type="noConversion"/>
  </si>
  <si>
    <t>000712</t>
  </si>
  <si>
    <t>錦龍股份</t>
    <phoneticPr fontId="6" type="noConversion"/>
  </si>
  <si>
    <t>000718</t>
  </si>
  <si>
    <t>蘇寧環球</t>
    <phoneticPr fontId="6" type="noConversion"/>
  </si>
  <si>
    <t>000725</t>
  </si>
  <si>
    <t>京東方Ａ</t>
    <phoneticPr fontId="6" type="noConversion"/>
  </si>
  <si>
    <t>000728</t>
  </si>
  <si>
    <t>國元證券</t>
    <phoneticPr fontId="6" type="noConversion"/>
  </si>
  <si>
    <t>000729</t>
  </si>
  <si>
    <t>燕京啤酒</t>
    <phoneticPr fontId="6" type="noConversion"/>
  </si>
  <si>
    <t>000732</t>
  </si>
  <si>
    <t>泰禾集團</t>
    <phoneticPr fontId="6" type="noConversion"/>
  </si>
  <si>
    <t>000738</t>
  </si>
  <si>
    <t>中航動控</t>
    <phoneticPr fontId="6" type="noConversion"/>
  </si>
  <si>
    <t>000750</t>
  </si>
  <si>
    <t>國海證券</t>
    <phoneticPr fontId="6" type="noConversion"/>
  </si>
  <si>
    <t>000758</t>
  </si>
  <si>
    <t>中色股份</t>
    <phoneticPr fontId="6" type="noConversion"/>
  </si>
  <si>
    <t>000762</t>
  </si>
  <si>
    <t>西藏礦業</t>
    <phoneticPr fontId="6" type="noConversion"/>
  </si>
  <si>
    <t>000767</t>
    <phoneticPr fontId="6" type="noConversion"/>
  </si>
  <si>
    <t>漳澤電力</t>
    <phoneticPr fontId="6" type="noConversion"/>
  </si>
  <si>
    <t>000768</t>
  </si>
  <si>
    <t>中航飛機</t>
    <phoneticPr fontId="6" type="noConversion"/>
  </si>
  <si>
    <t>000776</t>
  </si>
  <si>
    <t>廣發證券</t>
    <phoneticPr fontId="6" type="noConversion"/>
  </si>
  <si>
    <t>000777</t>
  </si>
  <si>
    <t>中核科技</t>
    <phoneticPr fontId="6" type="noConversion"/>
  </si>
  <si>
    <t>000778</t>
  </si>
  <si>
    <t>新興鑄管</t>
    <phoneticPr fontId="6" type="noConversion"/>
  </si>
  <si>
    <t>000783</t>
  </si>
  <si>
    <t>長江證券</t>
    <phoneticPr fontId="6" type="noConversion"/>
  </si>
  <si>
    <t>000786</t>
  </si>
  <si>
    <t>北新建材</t>
    <phoneticPr fontId="6" type="noConversion"/>
  </si>
  <si>
    <t>000792</t>
  </si>
  <si>
    <t>鹽湖股份</t>
    <phoneticPr fontId="6" type="noConversion"/>
  </si>
  <si>
    <t>000793</t>
  </si>
  <si>
    <t>華聞傳媒</t>
    <phoneticPr fontId="6" type="noConversion"/>
  </si>
  <si>
    <t>000800</t>
  </si>
  <si>
    <t>一汽轎車</t>
    <phoneticPr fontId="6" type="noConversion"/>
  </si>
  <si>
    <t>000801</t>
  </si>
  <si>
    <t>四川九洲</t>
    <phoneticPr fontId="6" type="noConversion"/>
  </si>
  <si>
    <t>000807</t>
  </si>
  <si>
    <t>雲鋁股份</t>
    <phoneticPr fontId="6" type="noConversion"/>
  </si>
  <si>
    <t>000825</t>
  </si>
  <si>
    <t>太鋼不鏽</t>
    <phoneticPr fontId="6" type="noConversion"/>
  </si>
  <si>
    <t>000826</t>
  </si>
  <si>
    <t>啟迪桑德</t>
    <phoneticPr fontId="6" type="noConversion"/>
  </si>
  <si>
    <t>000830</t>
  </si>
  <si>
    <t>魯西化工</t>
    <phoneticPr fontId="6" type="noConversion"/>
  </si>
  <si>
    <t>000839</t>
  </si>
  <si>
    <t>中信國安</t>
    <phoneticPr fontId="6" type="noConversion"/>
  </si>
  <si>
    <t>000848</t>
  </si>
  <si>
    <t>承德露露</t>
    <phoneticPr fontId="6" type="noConversion"/>
  </si>
  <si>
    <t>000851</t>
  </si>
  <si>
    <t>高鴻股份</t>
    <phoneticPr fontId="6" type="noConversion"/>
  </si>
  <si>
    <t>000858</t>
  </si>
  <si>
    <t>五 糧 液</t>
    <phoneticPr fontId="6" type="noConversion"/>
  </si>
  <si>
    <t>000860</t>
  </si>
  <si>
    <t>順鑫農業</t>
    <phoneticPr fontId="6" type="noConversion"/>
  </si>
  <si>
    <t>000869</t>
  </si>
  <si>
    <t>張  裕Ａ</t>
    <phoneticPr fontId="6" type="noConversion"/>
  </si>
  <si>
    <t>000876</t>
  </si>
  <si>
    <t>新 希 望</t>
    <phoneticPr fontId="6" type="noConversion"/>
  </si>
  <si>
    <t>000878</t>
  </si>
  <si>
    <t>雲南銅業</t>
    <phoneticPr fontId="6" type="noConversion"/>
  </si>
  <si>
    <t>000883</t>
  </si>
  <si>
    <t>湖北能源</t>
    <phoneticPr fontId="6" type="noConversion"/>
  </si>
  <si>
    <t>000887</t>
    <phoneticPr fontId="6" type="noConversion"/>
  </si>
  <si>
    <t>中鼎股份</t>
    <phoneticPr fontId="6" type="noConversion"/>
  </si>
  <si>
    <t>000895</t>
  </si>
  <si>
    <t>雙匯發展</t>
    <phoneticPr fontId="6" type="noConversion"/>
  </si>
  <si>
    <t>000897</t>
  </si>
  <si>
    <t>津濱發展</t>
    <phoneticPr fontId="6" type="noConversion"/>
  </si>
  <si>
    <t>000898</t>
  </si>
  <si>
    <t>鞍鋼股份</t>
    <phoneticPr fontId="6" type="noConversion"/>
  </si>
  <si>
    <t>000901</t>
  </si>
  <si>
    <t>航天科技</t>
    <phoneticPr fontId="6" type="noConversion"/>
  </si>
  <si>
    <t>000902</t>
    <phoneticPr fontId="6" type="noConversion"/>
  </si>
  <si>
    <t>新洋豐</t>
    <phoneticPr fontId="6" type="noConversion"/>
  </si>
  <si>
    <t>000917</t>
  </si>
  <si>
    <t>電廣傳媒</t>
    <phoneticPr fontId="6" type="noConversion"/>
  </si>
  <si>
    <t>000921</t>
  </si>
  <si>
    <t>海信科龍</t>
    <phoneticPr fontId="6" type="noConversion"/>
  </si>
  <si>
    <t>000926</t>
  </si>
  <si>
    <t>福星股份</t>
    <phoneticPr fontId="6" type="noConversion"/>
  </si>
  <si>
    <t>000930</t>
  </si>
  <si>
    <t>中糧生化</t>
    <phoneticPr fontId="6" type="noConversion"/>
  </si>
  <si>
    <t>000937</t>
  </si>
  <si>
    <t>冀中能源</t>
    <phoneticPr fontId="6" type="noConversion"/>
  </si>
  <si>
    <t>000938</t>
  </si>
  <si>
    <t>紫光股份</t>
    <phoneticPr fontId="6" type="noConversion"/>
  </si>
  <si>
    <t>000939</t>
  </si>
  <si>
    <t>凱迪生態</t>
    <phoneticPr fontId="6" type="noConversion"/>
  </si>
  <si>
    <t>000960</t>
  </si>
  <si>
    <t>錫業股份</t>
    <phoneticPr fontId="6" type="noConversion"/>
  </si>
  <si>
    <t>000961</t>
    <phoneticPr fontId="6" type="noConversion"/>
  </si>
  <si>
    <t>中南建設</t>
    <phoneticPr fontId="6" type="noConversion"/>
  </si>
  <si>
    <t>000963</t>
  </si>
  <si>
    <t>華東醫藥</t>
    <phoneticPr fontId="6" type="noConversion"/>
  </si>
  <si>
    <t>000969</t>
  </si>
  <si>
    <t>安泰科技</t>
    <phoneticPr fontId="6" type="noConversion"/>
  </si>
  <si>
    <t>000970</t>
  </si>
  <si>
    <t>中科三環</t>
    <phoneticPr fontId="6" type="noConversion"/>
  </si>
  <si>
    <t>000973</t>
  </si>
  <si>
    <t>佛塑科技</t>
    <phoneticPr fontId="6" type="noConversion"/>
  </si>
  <si>
    <t>000977</t>
  </si>
  <si>
    <t>浪潮信息</t>
    <phoneticPr fontId="6" type="noConversion"/>
  </si>
  <si>
    <t>000979</t>
  </si>
  <si>
    <t>中弘股份</t>
    <phoneticPr fontId="6" type="noConversion"/>
  </si>
  <si>
    <t>000983</t>
  </si>
  <si>
    <t>西山煤電</t>
    <phoneticPr fontId="6" type="noConversion"/>
  </si>
  <si>
    <t>000988</t>
  </si>
  <si>
    <t>華工科技</t>
    <phoneticPr fontId="6" type="noConversion"/>
  </si>
  <si>
    <t>000997</t>
  </si>
  <si>
    <t>新 大 陸</t>
    <phoneticPr fontId="6" type="noConversion"/>
  </si>
  <si>
    <t>000998</t>
  </si>
  <si>
    <t>隆平高科</t>
    <phoneticPr fontId="6" type="noConversion"/>
  </si>
  <si>
    <t>000999</t>
  </si>
  <si>
    <t>華潤三九</t>
    <phoneticPr fontId="6" type="noConversion"/>
  </si>
  <si>
    <t>001979</t>
    <phoneticPr fontId="6" type="noConversion"/>
  </si>
  <si>
    <t>招商蛇口</t>
    <phoneticPr fontId="6" type="noConversion"/>
  </si>
  <si>
    <t>002001</t>
  </si>
  <si>
    <t>新 和 成</t>
    <phoneticPr fontId="6" type="noConversion"/>
  </si>
  <si>
    <t>002004</t>
  </si>
  <si>
    <t>華邦健康</t>
    <phoneticPr fontId="6" type="noConversion"/>
  </si>
  <si>
    <t>002007</t>
  </si>
  <si>
    <t>華蘭生物</t>
    <phoneticPr fontId="6" type="noConversion"/>
  </si>
  <si>
    <t>002022</t>
  </si>
  <si>
    <t>科華生物</t>
    <phoneticPr fontId="6" type="noConversion"/>
  </si>
  <si>
    <t>002023</t>
  </si>
  <si>
    <t>海特高新</t>
    <phoneticPr fontId="6" type="noConversion"/>
  </si>
  <si>
    <t>002024</t>
  </si>
  <si>
    <t>蘇寧雲商</t>
    <phoneticPr fontId="6" type="noConversion"/>
  </si>
  <si>
    <t>002028</t>
  </si>
  <si>
    <t>思源電氣</t>
    <phoneticPr fontId="6" type="noConversion"/>
  </si>
  <si>
    <t>002029</t>
  </si>
  <si>
    <t>七 匹 狼</t>
    <phoneticPr fontId="6" type="noConversion"/>
  </si>
  <si>
    <t>002030</t>
  </si>
  <si>
    <t>達安基因</t>
    <phoneticPr fontId="6" type="noConversion"/>
  </si>
  <si>
    <t>002038</t>
  </si>
  <si>
    <t>雙鷺藥業</t>
    <phoneticPr fontId="6" type="noConversion"/>
  </si>
  <si>
    <t>002041</t>
  </si>
  <si>
    <t>登海種業</t>
    <phoneticPr fontId="6" type="noConversion"/>
  </si>
  <si>
    <t>002048</t>
    <phoneticPr fontId="6" type="noConversion"/>
  </si>
  <si>
    <t>寧波華翔</t>
    <phoneticPr fontId="6" type="noConversion"/>
  </si>
  <si>
    <t>002049</t>
  </si>
  <si>
    <t>紫光國芯</t>
    <phoneticPr fontId="6" type="noConversion"/>
  </si>
  <si>
    <t>002050</t>
  </si>
  <si>
    <t>三花股份</t>
    <phoneticPr fontId="6" type="noConversion"/>
  </si>
  <si>
    <t>002051</t>
  </si>
  <si>
    <t>中工國際</t>
    <phoneticPr fontId="6" type="noConversion"/>
  </si>
  <si>
    <t>002055</t>
  </si>
  <si>
    <t>得潤電子</t>
    <phoneticPr fontId="6" type="noConversion"/>
  </si>
  <si>
    <t>002056</t>
  </si>
  <si>
    <t>橫店東磁</t>
    <phoneticPr fontId="6" type="noConversion"/>
  </si>
  <si>
    <t>002063</t>
  </si>
  <si>
    <t>遠光軟件</t>
    <phoneticPr fontId="6" type="noConversion"/>
  </si>
  <si>
    <t>002065</t>
  </si>
  <si>
    <t>東華軟件</t>
    <phoneticPr fontId="6" type="noConversion"/>
  </si>
  <si>
    <t>002067</t>
  </si>
  <si>
    <t>景興紙業</t>
    <phoneticPr fontId="6" type="noConversion"/>
  </si>
  <si>
    <t>002073</t>
  </si>
  <si>
    <t>軟控股份</t>
    <phoneticPr fontId="6" type="noConversion"/>
  </si>
  <si>
    <t>002078</t>
  </si>
  <si>
    <t>太陽紙業</t>
    <phoneticPr fontId="6" type="noConversion"/>
  </si>
  <si>
    <t>002081</t>
  </si>
  <si>
    <t>金 螳 螂</t>
    <phoneticPr fontId="6" type="noConversion"/>
  </si>
  <si>
    <t>002092</t>
  </si>
  <si>
    <t>中泰化學</t>
    <phoneticPr fontId="6" type="noConversion"/>
  </si>
  <si>
    <t>002093</t>
  </si>
  <si>
    <t>國脈科技</t>
    <phoneticPr fontId="6" type="noConversion"/>
  </si>
  <si>
    <t>002095</t>
  </si>
  <si>
    <t>生 意 寶</t>
    <phoneticPr fontId="6" type="noConversion"/>
  </si>
  <si>
    <t>002104</t>
    <phoneticPr fontId="6" type="noConversion"/>
  </si>
  <si>
    <t>恒寶股份</t>
    <phoneticPr fontId="6" type="noConversion"/>
  </si>
  <si>
    <t>002106</t>
  </si>
  <si>
    <t>萊寶高科</t>
    <phoneticPr fontId="6" type="noConversion"/>
  </si>
  <si>
    <t>002108</t>
  </si>
  <si>
    <t>滄州明珠</t>
    <phoneticPr fontId="6" type="noConversion"/>
  </si>
  <si>
    <t>002128</t>
  </si>
  <si>
    <t>露天煤業</t>
    <phoneticPr fontId="6" type="noConversion"/>
  </si>
  <si>
    <t>002130</t>
  </si>
  <si>
    <t>沃爾核材</t>
    <phoneticPr fontId="6" type="noConversion"/>
  </si>
  <si>
    <t>002138</t>
  </si>
  <si>
    <t>順絡電子</t>
    <phoneticPr fontId="6" type="noConversion"/>
  </si>
  <si>
    <t>002142</t>
  </si>
  <si>
    <t>寧波銀行</t>
    <phoneticPr fontId="6" type="noConversion"/>
  </si>
  <si>
    <t>002146</t>
  </si>
  <si>
    <t>榮盛發展</t>
    <phoneticPr fontId="6" type="noConversion"/>
  </si>
  <si>
    <t>002151</t>
    <phoneticPr fontId="6" type="noConversion"/>
  </si>
  <si>
    <t>北斗星通</t>
    <phoneticPr fontId="6" type="noConversion"/>
  </si>
  <si>
    <t>002152</t>
  </si>
  <si>
    <t>廣電運通</t>
    <phoneticPr fontId="6" type="noConversion"/>
  </si>
  <si>
    <t>002153</t>
  </si>
  <si>
    <t>石基信息</t>
    <phoneticPr fontId="6" type="noConversion"/>
  </si>
  <si>
    <t>002161</t>
  </si>
  <si>
    <t>遠 望 穀</t>
    <phoneticPr fontId="6" type="noConversion"/>
  </si>
  <si>
    <t>002176</t>
  </si>
  <si>
    <t>江特電機</t>
    <phoneticPr fontId="6" type="noConversion"/>
  </si>
  <si>
    <t>002179</t>
  </si>
  <si>
    <t>中航光電</t>
    <phoneticPr fontId="6" type="noConversion"/>
  </si>
  <si>
    <t>002183</t>
  </si>
  <si>
    <t>怡 亞 通</t>
    <phoneticPr fontId="6" type="noConversion"/>
  </si>
  <si>
    <t>002185</t>
  </si>
  <si>
    <t>華天科技</t>
    <phoneticPr fontId="6" type="noConversion"/>
  </si>
  <si>
    <t>002190</t>
  </si>
  <si>
    <t>成飛集成</t>
    <phoneticPr fontId="6" type="noConversion"/>
  </si>
  <si>
    <t>002191</t>
  </si>
  <si>
    <t>勁嘉股份</t>
    <phoneticPr fontId="6" type="noConversion"/>
  </si>
  <si>
    <t>002202</t>
  </si>
  <si>
    <t>金風科技</t>
    <phoneticPr fontId="6" type="noConversion"/>
  </si>
  <si>
    <t>002221</t>
  </si>
  <si>
    <t>東華能源</t>
    <phoneticPr fontId="6" type="noConversion"/>
  </si>
  <si>
    <t>002223</t>
  </si>
  <si>
    <t>魚躍醫療</t>
    <phoneticPr fontId="6" type="noConversion"/>
  </si>
  <si>
    <t>002229</t>
  </si>
  <si>
    <t>鴻博股份</t>
    <phoneticPr fontId="6" type="noConversion"/>
  </si>
  <si>
    <t>002230</t>
  </si>
  <si>
    <t>科大訊飛</t>
    <phoneticPr fontId="6" type="noConversion"/>
  </si>
  <si>
    <t>002236</t>
  </si>
  <si>
    <t>大華股份</t>
    <phoneticPr fontId="6" type="noConversion"/>
  </si>
  <si>
    <t>002237</t>
  </si>
  <si>
    <t>恒邦股份</t>
    <phoneticPr fontId="6" type="noConversion"/>
  </si>
  <si>
    <t>002241</t>
  </si>
  <si>
    <t>歌爾股份</t>
    <phoneticPr fontId="6" type="noConversion"/>
  </si>
  <si>
    <t>002242</t>
  </si>
  <si>
    <t>九陽股份</t>
    <phoneticPr fontId="6" type="noConversion"/>
  </si>
  <si>
    <t>002244</t>
  </si>
  <si>
    <t>濱江集團</t>
    <phoneticPr fontId="6" type="noConversion"/>
  </si>
  <si>
    <t>002250</t>
  </si>
  <si>
    <t>聯化科技</t>
    <phoneticPr fontId="6" type="noConversion"/>
  </si>
  <si>
    <t>002252</t>
  </si>
  <si>
    <t>上海萊士</t>
    <phoneticPr fontId="6" type="noConversion"/>
  </si>
  <si>
    <t>002261</t>
  </si>
  <si>
    <t>拓維信息</t>
    <phoneticPr fontId="6" type="noConversion"/>
  </si>
  <si>
    <t>002266</t>
  </si>
  <si>
    <t>浙富控股</t>
    <phoneticPr fontId="6" type="noConversion"/>
  </si>
  <si>
    <t>002268</t>
  </si>
  <si>
    <t>衛 士 通</t>
    <phoneticPr fontId="6" type="noConversion"/>
  </si>
  <si>
    <t>002269</t>
  </si>
  <si>
    <t>美邦服飾</t>
    <phoneticPr fontId="6" type="noConversion"/>
  </si>
  <si>
    <t>002271</t>
    <phoneticPr fontId="6" type="noConversion"/>
  </si>
  <si>
    <t>東方雨虹</t>
    <phoneticPr fontId="6" type="noConversion"/>
  </si>
  <si>
    <t>002273</t>
  </si>
  <si>
    <t>水晶光電</t>
    <phoneticPr fontId="6" type="noConversion"/>
  </si>
  <si>
    <t>002276</t>
  </si>
  <si>
    <t>萬馬股份</t>
    <phoneticPr fontId="6" type="noConversion"/>
  </si>
  <si>
    <t>002281</t>
  </si>
  <si>
    <t>光迅科技</t>
    <phoneticPr fontId="6" type="noConversion"/>
  </si>
  <si>
    <t>002285</t>
  </si>
  <si>
    <t>世聯行</t>
    <phoneticPr fontId="6" type="noConversion"/>
  </si>
  <si>
    <t>002292</t>
  </si>
  <si>
    <t>奧飛娛樂</t>
    <phoneticPr fontId="6" type="noConversion"/>
  </si>
  <si>
    <t>002294</t>
  </si>
  <si>
    <t>信立泰</t>
    <phoneticPr fontId="6" type="noConversion"/>
  </si>
  <si>
    <t>002299</t>
  </si>
  <si>
    <t>聖農發展</t>
    <phoneticPr fontId="6" type="noConversion"/>
  </si>
  <si>
    <t>002304</t>
  </si>
  <si>
    <t>洋河股份</t>
    <phoneticPr fontId="6" type="noConversion"/>
  </si>
  <si>
    <t>002308</t>
  </si>
  <si>
    <t>威創股份</t>
    <phoneticPr fontId="6" type="noConversion"/>
  </si>
  <si>
    <t>002310</t>
  </si>
  <si>
    <t>東方園林</t>
    <phoneticPr fontId="6" type="noConversion"/>
  </si>
  <si>
    <t>002311</t>
  </si>
  <si>
    <t>海大集團</t>
    <phoneticPr fontId="6" type="noConversion"/>
  </si>
  <si>
    <t>002318</t>
  </si>
  <si>
    <t>久立特材</t>
    <phoneticPr fontId="6" type="noConversion"/>
  </si>
  <si>
    <t>002325</t>
  </si>
  <si>
    <t>洪濤股份</t>
    <phoneticPr fontId="6" type="noConversion"/>
  </si>
  <si>
    <t>002340</t>
  </si>
  <si>
    <t>格林美</t>
    <phoneticPr fontId="6" type="noConversion"/>
  </si>
  <si>
    <t>002344</t>
  </si>
  <si>
    <t>海寧皮城</t>
    <phoneticPr fontId="6" type="noConversion"/>
  </si>
  <si>
    <t>002353</t>
  </si>
  <si>
    <t>傑瑞股份</t>
    <phoneticPr fontId="6" type="noConversion"/>
  </si>
  <si>
    <t>002368</t>
  </si>
  <si>
    <t>太極股份</t>
    <phoneticPr fontId="6" type="noConversion"/>
  </si>
  <si>
    <t>002375</t>
  </si>
  <si>
    <t>亞廈股份</t>
    <phoneticPr fontId="6" type="noConversion"/>
  </si>
  <si>
    <t>002385</t>
  </si>
  <si>
    <t>大北農</t>
    <phoneticPr fontId="6" type="noConversion"/>
  </si>
  <si>
    <t>002396</t>
    <phoneticPr fontId="6" type="noConversion"/>
  </si>
  <si>
    <t>星網銳捷</t>
    <phoneticPr fontId="6" type="noConversion"/>
  </si>
  <si>
    <t>002399</t>
  </si>
  <si>
    <t>海普瑞</t>
    <phoneticPr fontId="6" type="noConversion"/>
  </si>
  <si>
    <t>002405</t>
  </si>
  <si>
    <t>四維圖新</t>
    <phoneticPr fontId="6" type="noConversion"/>
  </si>
  <si>
    <t>002407</t>
  </si>
  <si>
    <t>多氟多</t>
    <phoneticPr fontId="6" type="noConversion"/>
  </si>
  <si>
    <t>002410</t>
  </si>
  <si>
    <t>廣聯達</t>
    <phoneticPr fontId="6" type="noConversion"/>
  </si>
  <si>
    <t>002414</t>
  </si>
  <si>
    <t>高德紅外</t>
    <phoneticPr fontId="6" type="noConversion"/>
  </si>
  <si>
    <t>002415</t>
  </si>
  <si>
    <t>海康威視</t>
    <phoneticPr fontId="6" type="noConversion"/>
  </si>
  <si>
    <t>002416</t>
  </si>
  <si>
    <t>愛施德</t>
    <phoneticPr fontId="6" type="noConversion"/>
  </si>
  <si>
    <t>002424</t>
  </si>
  <si>
    <t>貴州百靈</t>
    <phoneticPr fontId="6" type="noConversion"/>
  </si>
  <si>
    <t>002428</t>
  </si>
  <si>
    <t>雲南鍺業</t>
    <phoneticPr fontId="6" type="noConversion"/>
  </si>
  <si>
    <t>002429</t>
  </si>
  <si>
    <t>兆馳股份</t>
    <phoneticPr fontId="6" type="noConversion"/>
  </si>
  <si>
    <t>002431</t>
  </si>
  <si>
    <t>棕櫚股份</t>
    <phoneticPr fontId="6" type="noConversion"/>
  </si>
  <si>
    <t>002437</t>
  </si>
  <si>
    <t>譽衡藥業</t>
    <phoneticPr fontId="6" type="noConversion"/>
  </si>
  <si>
    <t>002439</t>
  </si>
  <si>
    <t>啟明星辰</t>
    <phoneticPr fontId="6" type="noConversion"/>
  </si>
  <si>
    <t>002444</t>
  </si>
  <si>
    <t>巨星科技</t>
    <phoneticPr fontId="6" type="noConversion"/>
  </si>
  <si>
    <t>002450</t>
  </si>
  <si>
    <t>康得新</t>
    <phoneticPr fontId="6" type="noConversion"/>
  </si>
  <si>
    <t>002456</t>
  </si>
  <si>
    <t>歐菲光</t>
    <phoneticPr fontId="6" type="noConversion"/>
  </si>
  <si>
    <t>002460</t>
  </si>
  <si>
    <t>贛鋒鋰業</t>
    <phoneticPr fontId="6" type="noConversion"/>
  </si>
  <si>
    <t>002465</t>
  </si>
  <si>
    <t>海格通信</t>
    <phoneticPr fontId="6" type="noConversion"/>
  </si>
  <si>
    <t>002467</t>
  </si>
  <si>
    <t>二六三</t>
    <phoneticPr fontId="6" type="noConversion"/>
  </si>
  <si>
    <t>002470</t>
  </si>
  <si>
    <t>金正大</t>
    <phoneticPr fontId="6" type="noConversion"/>
  </si>
  <si>
    <t>002474</t>
  </si>
  <si>
    <t>榕基軟件</t>
    <phoneticPr fontId="6" type="noConversion"/>
  </si>
  <si>
    <t>002475</t>
  </si>
  <si>
    <t>立訊精密</t>
    <phoneticPr fontId="6" type="noConversion"/>
  </si>
  <si>
    <t>002482</t>
    <phoneticPr fontId="6" type="noConversion"/>
  </si>
  <si>
    <t>廣田集團</t>
    <phoneticPr fontId="6" type="noConversion"/>
  </si>
  <si>
    <t>002493</t>
  </si>
  <si>
    <t>榮盛石化</t>
    <phoneticPr fontId="6" type="noConversion"/>
  </si>
  <si>
    <t>002500</t>
  </si>
  <si>
    <t>山西證券</t>
    <phoneticPr fontId="6" type="noConversion"/>
  </si>
  <si>
    <t>002501</t>
  </si>
  <si>
    <t>利源精製</t>
    <phoneticPr fontId="6" type="noConversion"/>
  </si>
  <si>
    <t>002508</t>
  </si>
  <si>
    <t>老闆電器</t>
    <phoneticPr fontId="6" type="noConversion"/>
  </si>
  <si>
    <t>002556</t>
  </si>
  <si>
    <t>輝隆股份</t>
    <phoneticPr fontId="6" type="noConversion"/>
  </si>
  <si>
    <t>002563</t>
    <phoneticPr fontId="6" type="noConversion"/>
  </si>
  <si>
    <t>森馬服飾</t>
  </si>
  <si>
    <t>002573</t>
  </si>
  <si>
    <t>清新環境</t>
    <phoneticPr fontId="6" type="noConversion"/>
  </si>
  <si>
    <t>002577</t>
  </si>
  <si>
    <t>雷柏科技</t>
    <phoneticPr fontId="6" type="noConversion"/>
  </si>
  <si>
    <t>002588</t>
    <phoneticPr fontId="6" type="noConversion"/>
  </si>
  <si>
    <t>史丹利</t>
    <phoneticPr fontId="6" type="noConversion"/>
  </si>
  <si>
    <t>002594</t>
  </si>
  <si>
    <t>比亞迪</t>
    <phoneticPr fontId="6" type="noConversion"/>
  </si>
  <si>
    <t>002595</t>
    <phoneticPr fontId="6" type="noConversion"/>
  </si>
  <si>
    <t>豪邁科技</t>
    <phoneticPr fontId="6" type="noConversion"/>
  </si>
  <si>
    <t>002603</t>
  </si>
  <si>
    <t>以嶺藥業</t>
    <phoneticPr fontId="6" type="noConversion"/>
  </si>
  <si>
    <t>002642</t>
  </si>
  <si>
    <t>榮之聯</t>
    <phoneticPr fontId="6" type="noConversion"/>
  </si>
  <si>
    <t>002653</t>
  </si>
  <si>
    <t>海思科</t>
    <phoneticPr fontId="6" type="noConversion"/>
  </si>
  <si>
    <t>002673</t>
  </si>
  <si>
    <t>西部證券</t>
    <phoneticPr fontId="6" type="noConversion"/>
  </si>
  <si>
    <t>002681</t>
  </si>
  <si>
    <t>奮達科技</t>
    <phoneticPr fontId="6" type="noConversion"/>
  </si>
  <si>
    <t>002701</t>
  </si>
  <si>
    <t>奧瑞金</t>
    <phoneticPr fontId="6" type="noConversion"/>
  </si>
  <si>
    <t>002736</t>
    <phoneticPr fontId="6" type="noConversion"/>
  </si>
  <si>
    <t>國信證券</t>
    <phoneticPr fontId="6" type="noConversion"/>
  </si>
  <si>
    <t>更新日期 03/08/17</t>
    <phoneticPr fontId="2" type="noConversion"/>
  </si>
  <si>
    <t>股票代號</t>
    <phoneticPr fontId="2" type="noConversion"/>
  </si>
  <si>
    <t xml:space="preserve">股票名稱 </t>
    <phoneticPr fontId="2" type="noConversion"/>
  </si>
  <si>
    <t xml:space="preserve"> 本公司借貸給予客人孖展比率 </t>
    <phoneticPr fontId="2" type="noConversion"/>
  </si>
  <si>
    <t xml:space="preserve">AA  </t>
    <phoneticPr fontId="6" type="noConversion"/>
  </si>
  <si>
    <t>Alcoa Inc</t>
    <phoneticPr fontId="6" type="noConversion"/>
  </si>
  <si>
    <t xml:space="preserve">AAPL </t>
    <phoneticPr fontId="6" type="noConversion"/>
  </si>
  <si>
    <t xml:space="preserve">Apple Inc. </t>
    <phoneticPr fontId="6" type="noConversion"/>
  </si>
  <si>
    <t>AMZN</t>
    <phoneticPr fontId="6" type="noConversion"/>
  </si>
  <si>
    <t>Amazon.com</t>
    <phoneticPr fontId="6" type="noConversion"/>
  </si>
  <si>
    <t xml:space="preserve">AXP </t>
    <phoneticPr fontId="6" type="noConversion"/>
  </si>
  <si>
    <t>American Express Co</t>
    <phoneticPr fontId="6" type="noConversion"/>
  </si>
  <si>
    <t xml:space="preserve">BA </t>
    <phoneticPr fontId="6" type="noConversion"/>
  </si>
  <si>
    <t xml:space="preserve">BOEING CO </t>
    <phoneticPr fontId="6" type="noConversion"/>
  </si>
  <si>
    <t>BABA</t>
    <phoneticPr fontId="6" type="noConversion"/>
  </si>
  <si>
    <t>Alibaba Group Holding ADS</t>
    <phoneticPr fontId="6" type="noConversion"/>
  </si>
  <si>
    <t xml:space="preserve">BAC </t>
    <phoneticPr fontId="6" type="noConversion"/>
  </si>
  <si>
    <t xml:space="preserve">Bank of America Corp </t>
    <phoneticPr fontId="6" type="noConversion"/>
  </si>
  <si>
    <t>BIDU</t>
    <phoneticPr fontId="6" type="noConversion"/>
  </si>
  <si>
    <t>Baidu, Inc.</t>
    <phoneticPr fontId="6" type="noConversion"/>
  </si>
  <si>
    <t>BRK A</t>
    <phoneticPr fontId="6" type="noConversion"/>
  </si>
  <si>
    <t>BERKSHIRE HATHAWAY INC-CL A</t>
    <phoneticPr fontId="6" type="noConversion"/>
  </si>
  <si>
    <t>BRK B</t>
    <phoneticPr fontId="6" type="noConversion"/>
  </si>
  <si>
    <t>BERKSHIRE HATHAWAY INC-CL B</t>
    <phoneticPr fontId="6" type="noConversion"/>
  </si>
  <si>
    <t xml:space="preserve">C </t>
    <phoneticPr fontId="6" type="noConversion"/>
  </si>
  <si>
    <t xml:space="preserve">Citigroup Inc </t>
    <phoneticPr fontId="6" type="noConversion"/>
  </si>
  <si>
    <t xml:space="preserve">CAT </t>
    <phoneticPr fontId="6" type="noConversion"/>
  </si>
  <si>
    <t xml:space="preserve">Caterpillar Inc </t>
    <phoneticPr fontId="6" type="noConversion"/>
  </si>
  <si>
    <t xml:space="preserve">CSCO </t>
    <phoneticPr fontId="6" type="noConversion"/>
  </si>
  <si>
    <t xml:space="preserve">Cisco Systems Inc. </t>
    <phoneticPr fontId="6" type="noConversion"/>
  </si>
  <si>
    <t>CTRP</t>
    <phoneticPr fontId="6" type="noConversion"/>
  </si>
  <si>
    <t>Ctrip.com International ADR</t>
    <phoneticPr fontId="6" type="noConversion"/>
  </si>
  <si>
    <t xml:space="preserve">CVX </t>
    <phoneticPr fontId="6" type="noConversion"/>
  </si>
  <si>
    <t xml:space="preserve">Chevron Corp </t>
    <phoneticPr fontId="6" type="noConversion"/>
  </si>
  <si>
    <t xml:space="preserve">DD </t>
    <phoneticPr fontId="6" type="noConversion"/>
  </si>
  <si>
    <t xml:space="preserve">Du Pont EI de Nemours </t>
    <phoneticPr fontId="6" type="noConversion"/>
  </si>
  <si>
    <t xml:space="preserve">DIS </t>
    <phoneticPr fontId="6" type="noConversion"/>
  </si>
  <si>
    <t>Walt Disney Co</t>
    <phoneticPr fontId="6" type="noConversion"/>
  </si>
  <si>
    <t xml:space="preserve">EBAY </t>
    <phoneticPr fontId="6" type="noConversion"/>
  </si>
  <si>
    <t xml:space="preserve">eBay Inc </t>
    <phoneticPr fontId="6" type="noConversion"/>
  </si>
  <si>
    <t>FB</t>
    <phoneticPr fontId="6" type="noConversion"/>
  </si>
  <si>
    <t xml:space="preserve">Facebook Cl A </t>
    <phoneticPr fontId="6" type="noConversion"/>
  </si>
  <si>
    <t xml:space="preserve">GE </t>
    <phoneticPr fontId="6" type="noConversion"/>
  </si>
  <si>
    <t xml:space="preserve">General Electric Co </t>
    <phoneticPr fontId="6" type="noConversion"/>
  </si>
  <si>
    <t xml:space="preserve">GOOG </t>
    <phoneticPr fontId="6" type="noConversion"/>
  </si>
  <si>
    <t>Alphabet Inc-CL C</t>
    <phoneticPr fontId="6" type="noConversion"/>
  </si>
  <si>
    <t xml:space="preserve">GOOGL </t>
    <phoneticPr fontId="6" type="noConversion"/>
  </si>
  <si>
    <t>Alphabet Inc-CL A</t>
    <phoneticPr fontId="6" type="noConversion"/>
  </si>
  <si>
    <t xml:space="preserve">HD </t>
    <phoneticPr fontId="6" type="noConversion"/>
  </si>
  <si>
    <t xml:space="preserve">Home Depot Inc </t>
    <phoneticPr fontId="6" type="noConversion"/>
  </si>
  <si>
    <t xml:space="preserve">HPQ </t>
    <phoneticPr fontId="6" type="noConversion"/>
  </si>
  <si>
    <t>HP Inc</t>
    <phoneticPr fontId="6" type="noConversion"/>
  </si>
  <si>
    <t xml:space="preserve">IBM </t>
    <phoneticPr fontId="6" type="noConversion"/>
  </si>
  <si>
    <t xml:space="preserve">International Business Machine </t>
    <phoneticPr fontId="6" type="noConversion"/>
  </si>
  <si>
    <t xml:space="preserve">INTC </t>
    <phoneticPr fontId="6" type="noConversion"/>
  </si>
  <si>
    <t xml:space="preserve">Intel Corporation </t>
    <phoneticPr fontId="6" type="noConversion"/>
  </si>
  <si>
    <t>JD</t>
    <phoneticPr fontId="6" type="noConversion"/>
  </si>
  <si>
    <t>JD.com ADR</t>
    <phoneticPr fontId="6" type="noConversion"/>
  </si>
  <si>
    <t xml:space="preserve">JNJ </t>
    <phoneticPr fontId="6" type="noConversion"/>
  </si>
  <si>
    <t xml:space="preserve">Johnson &amp; Johnson </t>
    <phoneticPr fontId="6" type="noConversion"/>
  </si>
  <si>
    <t xml:space="preserve">JPM </t>
    <phoneticPr fontId="6" type="noConversion"/>
  </si>
  <si>
    <t xml:space="preserve">JP Morgan Chase and Co </t>
    <phoneticPr fontId="6" type="noConversion"/>
  </si>
  <si>
    <t xml:space="preserve">KO </t>
    <phoneticPr fontId="6" type="noConversion"/>
  </si>
  <si>
    <t xml:space="preserve">Coca Cola Co </t>
    <phoneticPr fontId="6" type="noConversion"/>
  </si>
  <si>
    <t xml:space="preserve">MCD </t>
    <phoneticPr fontId="6" type="noConversion"/>
  </si>
  <si>
    <t xml:space="preserve">Mcdonalds Corp </t>
    <phoneticPr fontId="6" type="noConversion"/>
  </si>
  <si>
    <t xml:space="preserve">MJN </t>
    <phoneticPr fontId="6" type="noConversion"/>
  </si>
  <si>
    <t xml:space="preserve">Mead Johnson Nutrition Co </t>
    <phoneticPr fontId="6" type="noConversion"/>
  </si>
  <si>
    <t xml:space="preserve">MMM </t>
    <phoneticPr fontId="6" type="noConversion"/>
  </si>
  <si>
    <t xml:space="preserve">3M Co </t>
    <phoneticPr fontId="6" type="noConversion"/>
  </si>
  <si>
    <t xml:space="preserve">MRK </t>
    <phoneticPr fontId="6" type="noConversion"/>
  </si>
  <si>
    <t xml:space="preserve">Merck &amp; Co Inc </t>
    <phoneticPr fontId="6" type="noConversion"/>
  </si>
  <si>
    <t xml:space="preserve">MSFT </t>
    <phoneticPr fontId="6" type="noConversion"/>
  </si>
  <si>
    <t xml:space="preserve">Microsoft Corporation </t>
    <phoneticPr fontId="6" type="noConversion"/>
  </si>
  <si>
    <t xml:space="preserve">PFE </t>
    <phoneticPr fontId="6" type="noConversion"/>
  </si>
  <si>
    <t xml:space="preserve">PFIZER INC. </t>
    <phoneticPr fontId="6" type="noConversion"/>
  </si>
  <si>
    <t xml:space="preserve">PG </t>
    <phoneticPr fontId="6" type="noConversion"/>
  </si>
  <si>
    <t xml:space="preserve">Procter &amp; Gamble Co </t>
    <phoneticPr fontId="6" type="noConversion"/>
  </si>
  <si>
    <t xml:space="preserve">SINA </t>
    <phoneticPr fontId="6" type="noConversion"/>
  </si>
  <si>
    <t xml:space="preserve">SINA Co </t>
    <phoneticPr fontId="6" type="noConversion"/>
  </si>
  <si>
    <t xml:space="preserve">SLV </t>
    <phoneticPr fontId="6" type="noConversion"/>
  </si>
  <si>
    <t xml:space="preserve">Ishares Silver Trust </t>
    <phoneticPr fontId="6" type="noConversion"/>
  </si>
  <si>
    <t>SPY</t>
    <phoneticPr fontId="6" type="noConversion"/>
  </si>
  <si>
    <t>SPDR S&amp;P 500 ETF Trust</t>
    <phoneticPr fontId="6" type="noConversion"/>
  </si>
  <si>
    <t xml:space="preserve">T </t>
    <phoneticPr fontId="6" type="noConversion"/>
  </si>
  <si>
    <t xml:space="preserve">AT&amp;T Inc </t>
    <phoneticPr fontId="6" type="noConversion"/>
  </si>
  <si>
    <t xml:space="preserve">TRV </t>
    <phoneticPr fontId="6" type="noConversion"/>
  </si>
  <si>
    <t xml:space="preserve">Travelers Cos Inc /The </t>
    <phoneticPr fontId="6" type="noConversion"/>
  </si>
  <si>
    <t>TSLA</t>
    <phoneticPr fontId="6" type="noConversion"/>
  </si>
  <si>
    <t>Telsa Inc</t>
    <phoneticPr fontId="6" type="noConversion"/>
  </si>
  <si>
    <t xml:space="preserve">UNH </t>
    <phoneticPr fontId="6" type="noConversion"/>
  </si>
  <si>
    <t xml:space="preserve">United Health Group </t>
    <phoneticPr fontId="6" type="noConversion"/>
  </si>
  <si>
    <t xml:space="preserve">UTX </t>
    <phoneticPr fontId="6" type="noConversion"/>
  </si>
  <si>
    <t xml:space="preserve">United Tech. Corp. </t>
    <phoneticPr fontId="6" type="noConversion"/>
  </si>
  <si>
    <t xml:space="preserve">VZ </t>
    <phoneticPr fontId="6" type="noConversion"/>
  </si>
  <si>
    <t xml:space="preserve">Verizon Communication </t>
    <phoneticPr fontId="6" type="noConversion"/>
  </si>
  <si>
    <t xml:space="preserve">WMT </t>
    <phoneticPr fontId="6" type="noConversion"/>
  </si>
  <si>
    <t xml:space="preserve">Wal-Mart Stores Inc </t>
    <phoneticPr fontId="6" type="noConversion"/>
  </si>
  <si>
    <t xml:space="preserve">XOM </t>
    <phoneticPr fontId="6" type="noConversion"/>
  </si>
  <si>
    <t xml:space="preserve">Exxon Mobil Corp </t>
    <phoneticPr fontId="6" type="noConversion"/>
  </si>
  <si>
    <t>HANG SENG INDEX ETF</t>
    <phoneticPr fontId="2" type="noConversion"/>
  </si>
  <si>
    <t>HANG SENG INDEX ETF</t>
    <phoneticPr fontId="2" type="noConversion"/>
  </si>
  <si>
    <t xml:space="preserve">THE WHARF (HOLDINGS) LIMITED </t>
    <phoneticPr fontId="2" type="noConversion"/>
  </si>
  <si>
    <t>TRIO INDUSTRIAL ELECTRONICS GROUP LIMITED</t>
    <phoneticPr fontId="2" type="noConversion"/>
  </si>
  <si>
    <t>Updated on 7/12/2017</t>
    <phoneticPr fontId="2" type="noConversion"/>
  </si>
</sst>
</file>

<file path=xl/styles.xml><?xml version="1.0" encoding="utf-8"?>
<styleSheet xmlns="http://schemas.openxmlformats.org/spreadsheetml/2006/main"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</font>
    <font>
      <sz val="10"/>
      <name val="Arial"/>
      <family val="2"/>
    </font>
    <font>
      <sz val="15"/>
      <name val="新細明體"/>
      <family val="1"/>
      <charset val="136"/>
    </font>
    <font>
      <sz val="9"/>
      <name val="Calibri"/>
      <family val="2"/>
    </font>
    <font>
      <sz val="11"/>
      <color theme="1"/>
      <name val="新細明體"/>
      <family val="1"/>
      <charset val="136"/>
      <scheme val="minor"/>
    </font>
    <font>
      <sz val="12"/>
      <color indexed="8"/>
      <name val="Calibri"/>
      <family val="2"/>
    </font>
    <font>
      <b/>
      <sz val="10"/>
      <name val="Arial"/>
      <family val="2"/>
    </font>
    <font>
      <b/>
      <sz val="10"/>
      <name val="新細明體"/>
      <family val="1"/>
    </font>
    <font>
      <sz val="12"/>
      <color theme="1"/>
      <name val="Calibri"/>
      <family val="2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sz val="10"/>
      <name val="細明體"/>
      <family val="3"/>
    </font>
    <font>
      <sz val="10"/>
      <color indexed="8"/>
      <name val="細明體"/>
      <family val="3"/>
    </font>
    <font>
      <sz val="10"/>
      <name val="細明體"/>
      <family val="3"/>
      <charset val="136"/>
    </font>
    <font>
      <sz val="10"/>
      <color indexed="8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252525"/>
      <name val="細明體"/>
      <family val="3"/>
      <charset val="136"/>
    </font>
    <font>
      <b/>
      <sz val="12"/>
      <color indexed="8"/>
      <name val="Calibri"/>
      <family val="2"/>
    </font>
    <font>
      <b/>
      <sz val="10"/>
      <name val="細明體"/>
      <family val="3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4" fillId="0" borderId="1" xfId="1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>
      <alignment vertical="center"/>
    </xf>
    <xf numFmtId="0" fontId="0" fillId="0" borderId="0" xfId="0" applyFont="1">
      <alignment vertical="center"/>
    </xf>
    <xf numFmtId="14" fontId="4" fillId="0" borderId="0" xfId="0" applyNumberFormat="1" applyFont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9" fontId="4" fillId="0" borderId="0" xfId="1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0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>
      <alignment vertical="center"/>
    </xf>
    <xf numFmtId="9" fontId="9" fillId="0" borderId="1" xfId="1" applyNumberFormat="1" applyFont="1" applyFill="1" applyBorder="1" applyAlignment="1">
      <alignment horizontal="center"/>
    </xf>
    <xf numFmtId="9" fontId="9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9" fontId="0" fillId="0" borderId="0" xfId="0" applyNumberFormat="1">
      <alignment vertical="center"/>
    </xf>
    <xf numFmtId="14" fontId="13" fillId="0" borderId="0" xfId="0" applyNumberFormat="1" applyFont="1" applyAlignment="1">
      <alignment horizontal="left" wrapText="1"/>
    </xf>
    <xf numFmtId="14" fontId="1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0" xfId="0" applyFont="1" applyFill="1" applyBorder="1">
      <alignment vertical="center"/>
    </xf>
    <xf numFmtId="9" fontId="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9" fontId="4" fillId="0" borderId="3" xfId="1" applyNumberFormat="1" applyFont="1" applyFill="1" applyBorder="1" applyAlignment="1">
      <alignment horizontal="center"/>
    </xf>
    <xf numFmtId="0" fontId="15" fillId="0" borderId="0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4" fillId="0" borderId="4" xfId="0" applyFont="1" applyFill="1" applyBorder="1">
      <alignment vertical="center"/>
    </xf>
    <xf numFmtId="9" fontId="4" fillId="0" borderId="1" xfId="1" applyNumberFormat="1" applyFont="1" applyFill="1" applyBorder="1" applyAlignment="1">
      <alignment horizont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0" xfId="0" applyFont="1">
      <alignment vertical="center"/>
    </xf>
    <xf numFmtId="0" fontId="21" fillId="0" borderId="1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8" fillId="0" borderId="0" xfId="0" applyFont="1" applyBorder="1">
      <alignment vertical="center"/>
    </xf>
    <xf numFmtId="49" fontId="14" fillId="0" borderId="1" xfId="0" applyNumberFormat="1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4">
    <cellStyle name="Normal 2" xfId="3"/>
    <cellStyle name="一般" xfId="0" builtinId="0"/>
    <cellStyle name="一般 2" xfId="2"/>
    <cellStyle name="一般 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0</xdr:rowOff>
    </xdr:from>
    <xdr:to>
      <xdr:col>3</xdr:col>
      <xdr:colOff>757072</xdr:colOff>
      <xdr:row>3</xdr:row>
      <xdr:rowOff>11025</xdr:rowOff>
    </xdr:to>
    <xdr:pic>
      <xdr:nvPicPr>
        <xdr:cNvPr id="10" name="圖片 9" descr="港股 EN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0"/>
          <a:ext cx="9177173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968</xdr:row>
      <xdr:rowOff>9525</xdr:rowOff>
    </xdr:from>
    <xdr:to>
      <xdr:col>3</xdr:col>
      <xdr:colOff>757073</xdr:colOff>
      <xdr:row>971</xdr:row>
      <xdr:rowOff>20550</xdr:rowOff>
    </xdr:to>
    <xdr:pic>
      <xdr:nvPicPr>
        <xdr:cNvPr id="11" name="圖片 10" descr="上海A EN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194948175"/>
          <a:ext cx="9177173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1287</xdr:row>
      <xdr:rowOff>9525</xdr:rowOff>
    </xdr:from>
    <xdr:to>
      <xdr:col>3</xdr:col>
      <xdr:colOff>757073</xdr:colOff>
      <xdr:row>1290</xdr:row>
      <xdr:rowOff>20550</xdr:rowOff>
    </xdr:to>
    <xdr:pic>
      <xdr:nvPicPr>
        <xdr:cNvPr id="12" name="圖片 11" descr="深A EN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0" y="270186150"/>
          <a:ext cx="9177173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1539</xdr:row>
      <xdr:rowOff>0</xdr:rowOff>
    </xdr:from>
    <xdr:to>
      <xdr:col>3</xdr:col>
      <xdr:colOff>757073</xdr:colOff>
      <xdr:row>1542</xdr:row>
      <xdr:rowOff>11025</xdr:rowOff>
    </xdr:to>
    <xdr:pic>
      <xdr:nvPicPr>
        <xdr:cNvPr id="13" name="圖片 12" descr="美股 EN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332003400"/>
          <a:ext cx="9177173" cy="32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3</xdr:col>
      <xdr:colOff>2028973</xdr:colOff>
      <xdr:row>2</xdr:row>
      <xdr:rowOff>2238374</xdr:rowOff>
    </xdr:to>
    <xdr:pic>
      <xdr:nvPicPr>
        <xdr:cNvPr id="2" name="圖片 1" descr="Updated MarginRatio_header_v2_T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8839348" cy="2886074"/>
        </a:xfrm>
        <a:prstGeom prst="rect">
          <a:avLst/>
        </a:prstGeom>
      </xdr:spPr>
    </xdr:pic>
    <xdr:clientData/>
  </xdr:twoCellAnchor>
  <xdr:twoCellAnchor editAs="oneCell">
    <xdr:from>
      <xdr:col>0</xdr:col>
      <xdr:colOff>82827</xdr:colOff>
      <xdr:row>964</xdr:row>
      <xdr:rowOff>190499</xdr:rowOff>
    </xdr:from>
    <xdr:to>
      <xdr:col>1</xdr:col>
      <xdr:colOff>1975941</xdr:colOff>
      <xdr:row>966</xdr:row>
      <xdr:rowOff>201524</xdr:rowOff>
    </xdr:to>
    <xdr:pic>
      <xdr:nvPicPr>
        <xdr:cNvPr id="3" name="圖片 2" descr="上海_T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827" y="195881624"/>
          <a:ext cx="8865414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91108</xdr:colOff>
      <xdr:row>1271</xdr:row>
      <xdr:rowOff>1</xdr:rowOff>
    </xdr:from>
    <xdr:to>
      <xdr:col>1</xdr:col>
      <xdr:colOff>1969190</xdr:colOff>
      <xdr:row>1272</xdr:row>
      <xdr:rowOff>200284</xdr:rowOff>
    </xdr:to>
    <xdr:pic>
      <xdr:nvPicPr>
        <xdr:cNvPr id="4" name="圖片 3" descr="深A_TC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108" y="259994401"/>
          <a:ext cx="8840857" cy="3238758"/>
        </a:xfrm>
        <a:prstGeom prst="rect">
          <a:avLst/>
        </a:prstGeom>
      </xdr:spPr>
    </xdr:pic>
    <xdr:clientData/>
  </xdr:twoCellAnchor>
  <xdr:twoCellAnchor editAs="oneCell">
    <xdr:from>
      <xdr:col>0</xdr:col>
      <xdr:colOff>99392</xdr:colOff>
      <xdr:row>1523</xdr:row>
      <xdr:rowOff>24848</xdr:rowOff>
    </xdr:from>
    <xdr:to>
      <xdr:col>1</xdr:col>
      <xdr:colOff>1967949</xdr:colOff>
      <xdr:row>1525</xdr:row>
      <xdr:rowOff>15580</xdr:rowOff>
    </xdr:to>
    <xdr:pic>
      <xdr:nvPicPr>
        <xdr:cNvPr id="5" name="圖片 4" descr="美股_TC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9392" y="313321148"/>
          <a:ext cx="8840857" cy="3238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1592"/>
  <sheetViews>
    <sheetView tabSelected="1" zoomScaleNormal="100" workbookViewId="0">
      <selection activeCell="E4" sqref="E4"/>
    </sheetView>
  </sheetViews>
  <sheetFormatPr defaultColWidth="11" defaultRowHeight="14.25"/>
  <cols>
    <col min="1" max="1" width="14.875" style="3" customWidth="1"/>
    <col min="2" max="2" width="77.5" style="7" customWidth="1"/>
    <col min="3" max="3" width="20.625" style="1" customWidth="1"/>
    <col min="4" max="4" width="14.625" style="1" bestFit="1" customWidth="1"/>
    <col min="5" max="5" width="10.125" style="1" customWidth="1"/>
    <col min="6" max="16384" width="11" style="1"/>
  </cols>
  <sheetData>
    <row r="1" spans="1:4" ht="33.75" customHeight="1"/>
    <row r="2" spans="1:4" ht="102" customHeight="1"/>
    <row r="3" spans="1:4" ht="118.5" customHeight="1"/>
    <row r="4" spans="1:4" ht="30.75" customHeight="1">
      <c r="A4" s="5"/>
      <c r="B4" s="11"/>
      <c r="C4" s="21" t="s">
        <v>3731</v>
      </c>
      <c r="D4" s="20"/>
    </row>
    <row r="5" spans="1:4" s="6" customFormat="1" ht="12.75">
      <c r="A5" s="12" t="s">
        <v>619</v>
      </c>
      <c r="B5" s="13" t="s">
        <v>620</v>
      </c>
      <c r="C5" s="14" t="s">
        <v>621</v>
      </c>
      <c r="D5" s="15" t="s">
        <v>622</v>
      </c>
    </row>
    <row r="6" spans="1:4">
      <c r="A6" s="8">
        <v>1</v>
      </c>
      <c r="B6" s="9" t="str">
        <f>UPPER("CK Hutchison Holding Limited")</f>
        <v>CK HUTCHISON HOLDING LIMITED</v>
      </c>
      <c r="C6" s="4">
        <v>0.85</v>
      </c>
      <c r="D6" s="2">
        <f t="shared" ref="D6:D69" si="0">100%-C6</f>
        <v>0.15000000000000002</v>
      </c>
    </row>
    <row r="7" spans="1:4">
      <c r="A7" s="8">
        <v>2</v>
      </c>
      <c r="B7" s="9" t="s">
        <v>14</v>
      </c>
      <c r="C7" s="4">
        <v>0.9</v>
      </c>
      <c r="D7" s="2">
        <f t="shared" si="0"/>
        <v>9.9999999999999978E-2</v>
      </c>
    </row>
    <row r="8" spans="1:4">
      <c r="A8" s="8">
        <v>3</v>
      </c>
      <c r="B8" s="9" t="s">
        <v>15</v>
      </c>
      <c r="C8" s="4">
        <v>0.9</v>
      </c>
      <c r="D8" s="2">
        <f t="shared" si="0"/>
        <v>9.9999999999999978E-2</v>
      </c>
    </row>
    <row r="9" spans="1:4">
      <c r="A9" s="8">
        <v>4</v>
      </c>
      <c r="B9" s="9" t="s">
        <v>623</v>
      </c>
      <c r="C9" s="4">
        <v>0.85</v>
      </c>
      <c r="D9" s="2">
        <f t="shared" si="0"/>
        <v>0.15000000000000002</v>
      </c>
    </row>
    <row r="10" spans="1:4">
      <c r="A10" s="8">
        <v>5</v>
      </c>
      <c r="B10" s="9" t="s">
        <v>16</v>
      </c>
      <c r="C10" s="4">
        <v>0.85</v>
      </c>
      <c r="D10" s="2">
        <f t="shared" si="0"/>
        <v>0.15000000000000002</v>
      </c>
    </row>
    <row r="11" spans="1:4">
      <c r="A11" s="8">
        <v>6</v>
      </c>
      <c r="B11" s="9" t="s">
        <v>17</v>
      </c>
      <c r="C11" s="4">
        <v>0.9</v>
      </c>
      <c r="D11" s="2">
        <f t="shared" si="0"/>
        <v>9.9999999999999978E-2</v>
      </c>
    </row>
    <row r="12" spans="1:4">
      <c r="A12" s="8">
        <v>8</v>
      </c>
      <c r="B12" s="9" t="s">
        <v>18</v>
      </c>
      <c r="C12" s="4">
        <v>0.75</v>
      </c>
      <c r="D12" s="2">
        <f t="shared" si="0"/>
        <v>0.25</v>
      </c>
    </row>
    <row r="13" spans="1:4">
      <c r="A13" s="8">
        <v>10</v>
      </c>
      <c r="B13" s="9" t="s">
        <v>19</v>
      </c>
      <c r="C13" s="4">
        <v>0.75</v>
      </c>
      <c r="D13" s="2">
        <f t="shared" si="0"/>
        <v>0.25</v>
      </c>
    </row>
    <row r="14" spans="1:4">
      <c r="A14" s="8">
        <v>11</v>
      </c>
      <c r="B14" s="9" t="s">
        <v>20</v>
      </c>
      <c r="C14" s="4">
        <v>0.9</v>
      </c>
      <c r="D14" s="2">
        <f t="shared" si="0"/>
        <v>9.9999999999999978E-2</v>
      </c>
    </row>
    <row r="15" spans="1:4">
      <c r="A15" s="8">
        <v>12</v>
      </c>
      <c r="B15" s="9" t="s">
        <v>21</v>
      </c>
      <c r="C15" s="4">
        <v>0.85</v>
      </c>
      <c r="D15" s="2">
        <f t="shared" si="0"/>
        <v>0.15000000000000002</v>
      </c>
    </row>
    <row r="16" spans="1:4">
      <c r="A16" s="8">
        <v>14</v>
      </c>
      <c r="B16" s="9" t="s">
        <v>22</v>
      </c>
      <c r="C16" s="4">
        <v>0.75</v>
      </c>
      <c r="D16" s="2">
        <f t="shared" si="0"/>
        <v>0.25</v>
      </c>
    </row>
    <row r="17" spans="1:4">
      <c r="A17" s="8">
        <v>16</v>
      </c>
      <c r="B17" s="9" t="s">
        <v>23</v>
      </c>
      <c r="C17" s="4">
        <v>0.85</v>
      </c>
      <c r="D17" s="2">
        <f t="shared" si="0"/>
        <v>0.15000000000000002</v>
      </c>
    </row>
    <row r="18" spans="1:4">
      <c r="A18" s="8">
        <v>17</v>
      </c>
      <c r="B18" s="9" t="s">
        <v>24</v>
      </c>
      <c r="C18" s="4">
        <v>0.85</v>
      </c>
      <c r="D18" s="2">
        <f t="shared" si="0"/>
        <v>0.15000000000000002</v>
      </c>
    </row>
    <row r="19" spans="1:4">
      <c r="A19" s="8">
        <v>18</v>
      </c>
      <c r="B19" s="9" t="s">
        <v>25</v>
      </c>
      <c r="C19" s="4">
        <v>0.45</v>
      </c>
      <c r="D19" s="2">
        <f t="shared" si="0"/>
        <v>0.55000000000000004</v>
      </c>
    </row>
    <row r="20" spans="1:4">
      <c r="A20" s="8">
        <v>19</v>
      </c>
      <c r="B20" s="9" t="s">
        <v>26</v>
      </c>
      <c r="C20" s="4">
        <v>0.85</v>
      </c>
      <c r="D20" s="2">
        <f t="shared" si="0"/>
        <v>0.15000000000000002</v>
      </c>
    </row>
    <row r="21" spans="1:4">
      <c r="A21" s="8">
        <v>20</v>
      </c>
      <c r="B21" s="9" t="s">
        <v>27</v>
      </c>
      <c r="C21" s="4">
        <v>0.75</v>
      </c>
      <c r="D21" s="2">
        <f t="shared" si="0"/>
        <v>0.25</v>
      </c>
    </row>
    <row r="22" spans="1:4">
      <c r="A22" s="8">
        <v>23</v>
      </c>
      <c r="B22" s="9" t="s">
        <v>28</v>
      </c>
      <c r="C22" s="4">
        <v>0.85</v>
      </c>
      <c r="D22" s="2">
        <f t="shared" si="0"/>
        <v>0.15000000000000002</v>
      </c>
    </row>
    <row r="23" spans="1:4">
      <c r="A23" s="8">
        <v>25</v>
      </c>
      <c r="B23" s="9" t="s">
        <v>29</v>
      </c>
      <c r="C23" s="4">
        <v>0.55000000000000004</v>
      </c>
      <c r="D23" s="2">
        <f t="shared" si="0"/>
        <v>0.44999999999999996</v>
      </c>
    </row>
    <row r="24" spans="1:4">
      <c r="A24" s="8">
        <v>26</v>
      </c>
      <c r="B24" s="9" t="s">
        <v>30</v>
      </c>
      <c r="C24" s="4">
        <v>0.4</v>
      </c>
      <c r="D24" s="2">
        <f t="shared" si="0"/>
        <v>0.6</v>
      </c>
    </row>
    <row r="25" spans="1:4">
      <c r="A25" s="8">
        <v>27</v>
      </c>
      <c r="B25" s="9" t="s">
        <v>31</v>
      </c>
      <c r="C25" s="4">
        <v>0.85</v>
      </c>
      <c r="D25" s="2">
        <f t="shared" si="0"/>
        <v>0.15000000000000002</v>
      </c>
    </row>
    <row r="26" spans="1:4">
      <c r="A26" s="8">
        <v>28</v>
      </c>
      <c r="B26" s="9" t="s">
        <v>32</v>
      </c>
      <c r="C26" s="4">
        <v>0.45</v>
      </c>
      <c r="D26" s="2">
        <f t="shared" si="0"/>
        <v>0.55000000000000004</v>
      </c>
    </row>
    <row r="27" spans="1:4">
      <c r="A27" s="8">
        <v>31</v>
      </c>
      <c r="B27" s="9" t="s">
        <v>33</v>
      </c>
      <c r="C27" s="4">
        <v>0.3</v>
      </c>
      <c r="D27" s="2">
        <f t="shared" si="0"/>
        <v>0.7</v>
      </c>
    </row>
    <row r="28" spans="1:4">
      <c r="A28" s="8">
        <v>32</v>
      </c>
      <c r="B28" s="9" t="s">
        <v>34</v>
      </c>
      <c r="C28" s="4">
        <v>0.55000000000000004</v>
      </c>
      <c r="D28" s="2">
        <f t="shared" si="0"/>
        <v>0.44999999999999996</v>
      </c>
    </row>
    <row r="29" spans="1:4">
      <c r="A29" s="8">
        <v>34</v>
      </c>
      <c r="B29" s="9" t="s">
        <v>35</v>
      </c>
      <c r="C29" s="4">
        <v>0.65</v>
      </c>
      <c r="D29" s="2">
        <f t="shared" si="0"/>
        <v>0.35</v>
      </c>
    </row>
    <row r="30" spans="1:4">
      <c r="A30" s="8">
        <v>35</v>
      </c>
      <c r="B30" s="9" t="s">
        <v>36</v>
      </c>
      <c r="C30" s="4">
        <v>0.75</v>
      </c>
      <c r="D30" s="2">
        <f t="shared" si="0"/>
        <v>0.25</v>
      </c>
    </row>
    <row r="31" spans="1:4">
      <c r="A31" s="8">
        <v>38</v>
      </c>
      <c r="B31" s="9" t="s">
        <v>37</v>
      </c>
      <c r="C31" s="4">
        <v>0.6</v>
      </c>
      <c r="D31" s="2">
        <f t="shared" si="0"/>
        <v>0.4</v>
      </c>
    </row>
    <row r="32" spans="1:4">
      <c r="A32" s="8">
        <v>41</v>
      </c>
      <c r="B32" s="9" t="s">
        <v>38</v>
      </c>
      <c r="C32" s="4">
        <v>0.75</v>
      </c>
      <c r="D32" s="2">
        <f t="shared" si="0"/>
        <v>0.25</v>
      </c>
    </row>
    <row r="33" spans="1:4">
      <c r="A33" s="8">
        <v>44</v>
      </c>
      <c r="B33" s="9" t="s">
        <v>39</v>
      </c>
      <c r="C33" s="4">
        <v>0.6</v>
      </c>
      <c r="D33" s="2">
        <f t="shared" si="0"/>
        <v>0.4</v>
      </c>
    </row>
    <row r="34" spans="1:4">
      <c r="A34" s="8">
        <v>45</v>
      </c>
      <c r="B34" s="9" t="s">
        <v>40</v>
      </c>
      <c r="C34" s="4">
        <v>0.75</v>
      </c>
      <c r="D34" s="2">
        <f t="shared" si="0"/>
        <v>0.25</v>
      </c>
    </row>
    <row r="35" spans="1:4">
      <c r="A35" s="8">
        <v>50</v>
      </c>
      <c r="B35" s="9" t="s">
        <v>41</v>
      </c>
      <c r="C35" s="4">
        <v>0.55000000000000004</v>
      </c>
      <c r="D35" s="2">
        <f t="shared" si="0"/>
        <v>0.44999999999999996</v>
      </c>
    </row>
    <row r="36" spans="1:4">
      <c r="A36" s="8">
        <v>52</v>
      </c>
      <c r="B36" s="9" t="s">
        <v>42</v>
      </c>
      <c r="C36" s="4">
        <v>0.65</v>
      </c>
      <c r="D36" s="2">
        <f t="shared" si="0"/>
        <v>0.35</v>
      </c>
    </row>
    <row r="37" spans="1:4">
      <c r="A37" s="8">
        <v>53</v>
      </c>
      <c r="B37" s="9" t="s">
        <v>43</v>
      </c>
      <c r="C37" s="4">
        <v>0.75</v>
      </c>
      <c r="D37" s="2">
        <f t="shared" si="0"/>
        <v>0.25</v>
      </c>
    </row>
    <row r="38" spans="1:4">
      <c r="A38" s="8">
        <v>54</v>
      </c>
      <c r="B38" s="9" t="s">
        <v>44</v>
      </c>
      <c r="C38" s="4">
        <v>0.75</v>
      </c>
      <c r="D38" s="2">
        <f t="shared" si="0"/>
        <v>0.25</v>
      </c>
    </row>
    <row r="39" spans="1:4">
      <c r="A39" s="8">
        <v>56</v>
      </c>
      <c r="B39" s="9" t="s">
        <v>45</v>
      </c>
      <c r="C39" s="4">
        <v>0.4</v>
      </c>
      <c r="D39" s="2">
        <f t="shared" si="0"/>
        <v>0.6</v>
      </c>
    </row>
    <row r="40" spans="1:4">
      <c r="A40" s="8">
        <v>57</v>
      </c>
      <c r="B40" s="9" t="s">
        <v>46</v>
      </c>
      <c r="C40" s="4">
        <v>0.45</v>
      </c>
      <c r="D40" s="2">
        <f t="shared" si="0"/>
        <v>0.55000000000000004</v>
      </c>
    </row>
    <row r="41" spans="1:4">
      <c r="A41" s="8">
        <v>62</v>
      </c>
      <c r="B41" s="9" t="s">
        <v>47</v>
      </c>
      <c r="C41" s="4">
        <v>0.7</v>
      </c>
      <c r="D41" s="2">
        <f t="shared" si="0"/>
        <v>0.30000000000000004</v>
      </c>
    </row>
    <row r="42" spans="1:4">
      <c r="A42" s="8">
        <v>64</v>
      </c>
      <c r="B42" s="9" t="str">
        <f>UPPER("Get Nice Holdings Ltd.")</f>
        <v>GET NICE HOLDINGS LTD.</v>
      </c>
      <c r="C42" s="4">
        <v>0.5</v>
      </c>
      <c r="D42" s="2">
        <f t="shared" si="0"/>
        <v>0.5</v>
      </c>
    </row>
    <row r="43" spans="1:4">
      <c r="A43" s="8">
        <v>66</v>
      </c>
      <c r="B43" s="9" t="s">
        <v>48</v>
      </c>
      <c r="C43" s="4">
        <v>0.9</v>
      </c>
      <c r="D43" s="2">
        <f t="shared" si="0"/>
        <v>9.9999999999999978E-2</v>
      </c>
    </row>
    <row r="44" spans="1:4">
      <c r="A44" s="8">
        <v>69</v>
      </c>
      <c r="B44" s="9" t="s">
        <v>49</v>
      </c>
      <c r="C44" s="4">
        <v>0.8</v>
      </c>
      <c r="D44" s="2">
        <f t="shared" si="0"/>
        <v>0.19999999999999996</v>
      </c>
    </row>
    <row r="45" spans="1:4">
      <c r="A45" s="8">
        <v>71</v>
      </c>
      <c r="B45" s="9" t="s">
        <v>50</v>
      </c>
      <c r="C45" s="4">
        <v>0.65</v>
      </c>
      <c r="D45" s="2">
        <f t="shared" si="0"/>
        <v>0.35</v>
      </c>
    </row>
    <row r="46" spans="1:4">
      <c r="A46" s="8">
        <v>78</v>
      </c>
      <c r="B46" s="9" t="s">
        <v>51</v>
      </c>
      <c r="C46" s="4">
        <v>0.5</v>
      </c>
      <c r="D46" s="2">
        <f t="shared" si="0"/>
        <v>0.5</v>
      </c>
    </row>
    <row r="47" spans="1:4">
      <c r="A47" s="8">
        <v>81</v>
      </c>
      <c r="B47" s="9" t="s">
        <v>52</v>
      </c>
      <c r="C47" s="4">
        <v>0.75</v>
      </c>
      <c r="D47" s="2">
        <f t="shared" si="0"/>
        <v>0.25</v>
      </c>
    </row>
    <row r="48" spans="1:4">
      <c r="A48" s="8">
        <v>82</v>
      </c>
      <c r="B48" s="9" t="s">
        <v>53</v>
      </c>
      <c r="C48" s="4">
        <v>0.2</v>
      </c>
      <c r="D48" s="2">
        <f t="shared" si="0"/>
        <v>0.8</v>
      </c>
    </row>
    <row r="49" spans="1:4">
      <c r="A49" s="8">
        <v>83</v>
      </c>
      <c r="B49" s="9" t="s">
        <v>54</v>
      </c>
      <c r="C49" s="4">
        <v>0.85</v>
      </c>
      <c r="D49" s="2">
        <f t="shared" si="0"/>
        <v>0.15000000000000002</v>
      </c>
    </row>
    <row r="50" spans="1:4">
      <c r="A50" s="8">
        <v>84</v>
      </c>
      <c r="B50" s="9" t="s">
        <v>55</v>
      </c>
      <c r="C50" s="4">
        <v>0.2</v>
      </c>
      <c r="D50" s="2">
        <f t="shared" si="0"/>
        <v>0.8</v>
      </c>
    </row>
    <row r="51" spans="1:4">
      <c r="A51" s="8">
        <v>86</v>
      </c>
      <c r="B51" s="9" t="s">
        <v>56</v>
      </c>
      <c r="C51" s="4">
        <v>0.5</v>
      </c>
      <c r="D51" s="2">
        <f t="shared" si="0"/>
        <v>0.5</v>
      </c>
    </row>
    <row r="52" spans="1:4">
      <c r="A52" s="8">
        <v>87</v>
      </c>
      <c r="B52" s="9" t="s">
        <v>57</v>
      </c>
      <c r="C52" s="4">
        <v>0.85</v>
      </c>
      <c r="D52" s="2">
        <f t="shared" si="0"/>
        <v>0.15000000000000002</v>
      </c>
    </row>
    <row r="53" spans="1:4">
      <c r="A53" s="8">
        <v>88</v>
      </c>
      <c r="B53" s="9" t="s">
        <v>58</v>
      </c>
      <c r="C53" s="4">
        <v>0.55000000000000004</v>
      </c>
      <c r="D53" s="2">
        <f t="shared" si="0"/>
        <v>0.44999999999999996</v>
      </c>
    </row>
    <row r="54" spans="1:4">
      <c r="A54" s="8">
        <v>92</v>
      </c>
      <c r="B54" s="9" t="s">
        <v>59</v>
      </c>
      <c r="C54" s="4">
        <v>0.2</v>
      </c>
      <c r="D54" s="2">
        <f t="shared" si="0"/>
        <v>0.8</v>
      </c>
    </row>
    <row r="55" spans="1:4">
      <c r="A55" s="8">
        <v>97</v>
      </c>
      <c r="B55" s="9" t="s">
        <v>60</v>
      </c>
      <c r="C55" s="4">
        <v>0.75</v>
      </c>
      <c r="D55" s="2">
        <f t="shared" si="0"/>
        <v>0.25</v>
      </c>
    </row>
    <row r="56" spans="1:4">
      <c r="A56" s="8">
        <v>100</v>
      </c>
      <c r="B56" s="9" t="s">
        <v>61</v>
      </c>
      <c r="C56" s="4">
        <v>0.3</v>
      </c>
      <c r="D56" s="2">
        <f t="shared" si="0"/>
        <v>0.7</v>
      </c>
    </row>
    <row r="57" spans="1:4">
      <c r="A57" s="8">
        <v>101</v>
      </c>
      <c r="B57" s="9" t="s">
        <v>62</v>
      </c>
      <c r="C57" s="4">
        <v>0.85</v>
      </c>
      <c r="D57" s="2">
        <f t="shared" si="0"/>
        <v>0.15000000000000002</v>
      </c>
    </row>
    <row r="58" spans="1:4">
      <c r="A58" s="8">
        <v>102</v>
      </c>
      <c r="B58" s="9" t="s">
        <v>63</v>
      </c>
      <c r="C58" s="4">
        <v>0.2</v>
      </c>
      <c r="D58" s="2">
        <f t="shared" si="0"/>
        <v>0.8</v>
      </c>
    </row>
    <row r="59" spans="1:4">
      <c r="A59" s="8">
        <v>103</v>
      </c>
      <c r="B59" s="9" t="s">
        <v>64</v>
      </c>
      <c r="C59" s="4">
        <v>0.3</v>
      </c>
      <c r="D59" s="2">
        <f t="shared" si="0"/>
        <v>0.7</v>
      </c>
    </row>
    <row r="60" spans="1:4">
      <c r="A60" s="8">
        <v>106</v>
      </c>
      <c r="B60" s="9" t="s">
        <v>65</v>
      </c>
      <c r="C60" s="4">
        <v>0.2</v>
      </c>
      <c r="D60" s="2">
        <f t="shared" si="0"/>
        <v>0.8</v>
      </c>
    </row>
    <row r="61" spans="1:4">
      <c r="A61" s="8">
        <v>107</v>
      </c>
      <c r="B61" s="9" t="s">
        <v>66</v>
      </c>
      <c r="C61" s="4">
        <v>0.6</v>
      </c>
      <c r="D61" s="2">
        <f t="shared" si="0"/>
        <v>0.4</v>
      </c>
    </row>
    <row r="62" spans="1:4">
      <c r="A62" s="8">
        <v>111</v>
      </c>
      <c r="B62" s="9" t="s">
        <v>67</v>
      </c>
      <c r="C62" s="4">
        <v>0.3</v>
      </c>
      <c r="D62" s="2">
        <f t="shared" si="0"/>
        <v>0.7</v>
      </c>
    </row>
    <row r="63" spans="1:4">
      <c r="A63" s="8">
        <v>113</v>
      </c>
      <c r="B63" s="9" t="s">
        <v>68</v>
      </c>
      <c r="C63" s="4">
        <v>0.2</v>
      </c>
      <c r="D63" s="2">
        <f t="shared" si="0"/>
        <v>0.8</v>
      </c>
    </row>
    <row r="64" spans="1:4">
      <c r="A64" s="8">
        <v>116</v>
      </c>
      <c r="B64" s="9" t="s">
        <v>69</v>
      </c>
      <c r="C64" s="4">
        <v>0.55000000000000004</v>
      </c>
      <c r="D64" s="2">
        <f t="shared" si="0"/>
        <v>0.44999999999999996</v>
      </c>
    </row>
    <row r="65" spans="1:4">
      <c r="A65" s="8">
        <v>119</v>
      </c>
      <c r="B65" s="9" t="s">
        <v>70</v>
      </c>
      <c r="C65" s="4">
        <v>0.8</v>
      </c>
      <c r="D65" s="2">
        <f t="shared" si="0"/>
        <v>0.19999999999999996</v>
      </c>
    </row>
    <row r="66" spans="1:4">
      <c r="A66" s="8">
        <v>122</v>
      </c>
      <c r="B66" s="9" t="s">
        <v>71</v>
      </c>
      <c r="C66" s="4">
        <v>0.1</v>
      </c>
      <c r="D66" s="2">
        <f t="shared" si="0"/>
        <v>0.9</v>
      </c>
    </row>
    <row r="67" spans="1:4">
      <c r="A67" s="8">
        <v>123</v>
      </c>
      <c r="B67" s="9" t="s">
        <v>72</v>
      </c>
      <c r="C67" s="4">
        <v>0.75</v>
      </c>
      <c r="D67" s="2">
        <f t="shared" si="0"/>
        <v>0.25</v>
      </c>
    </row>
    <row r="68" spans="1:4">
      <c r="A68" s="8">
        <v>124</v>
      </c>
      <c r="B68" s="9" t="s">
        <v>624</v>
      </c>
      <c r="C68" s="4">
        <v>0.5</v>
      </c>
      <c r="D68" s="2">
        <f t="shared" si="0"/>
        <v>0.5</v>
      </c>
    </row>
    <row r="69" spans="1:4">
      <c r="A69" s="8">
        <v>127</v>
      </c>
      <c r="B69" s="9" t="s">
        <v>73</v>
      </c>
      <c r="C69" s="4">
        <v>0.6</v>
      </c>
      <c r="D69" s="2">
        <f t="shared" si="0"/>
        <v>0.4</v>
      </c>
    </row>
    <row r="70" spans="1:4">
      <c r="A70" s="8">
        <v>129</v>
      </c>
      <c r="B70" s="9" t="s">
        <v>74</v>
      </c>
      <c r="C70" s="4">
        <v>0.3</v>
      </c>
      <c r="D70" s="2">
        <f t="shared" ref="D70:D133" si="1">100%-C70</f>
        <v>0.7</v>
      </c>
    </row>
    <row r="71" spans="1:4">
      <c r="A71" s="8">
        <v>130</v>
      </c>
      <c r="B71" s="9" t="s">
        <v>75</v>
      </c>
      <c r="C71" s="4">
        <v>0.3</v>
      </c>
      <c r="D71" s="2">
        <f t="shared" si="1"/>
        <v>0.7</v>
      </c>
    </row>
    <row r="72" spans="1:4">
      <c r="A72" s="8">
        <v>131</v>
      </c>
      <c r="B72" s="9" t="s">
        <v>76</v>
      </c>
      <c r="C72" s="4">
        <v>0.2</v>
      </c>
      <c r="D72" s="2">
        <f t="shared" si="1"/>
        <v>0.8</v>
      </c>
    </row>
    <row r="73" spans="1:4">
      <c r="A73" s="8">
        <v>133</v>
      </c>
      <c r="B73" s="9" t="s">
        <v>77</v>
      </c>
      <c r="C73" s="4">
        <v>0.45</v>
      </c>
      <c r="D73" s="2">
        <f t="shared" si="1"/>
        <v>0.55000000000000004</v>
      </c>
    </row>
    <row r="74" spans="1:4">
      <c r="A74" s="8">
        <v>135</v>
      </c>
      <c r="B74" s="9" t="s">
        <v>78</v>
      </c>
      <c r="C74" s="4">
        <v>0.8</v>
      </c>
      <c r="D74" s="2">
        <f t="shared" si="1"/>
        <v>0.19999999999999996</v>
      </c>
    </row>
    <row r="75" spans="1:4">
      <c r="A75" s="8">
        <v>137</v>
      </c>
      <c r="B75" s="9" t="s">
        <v>79</v>
      </c>
      <c r="C75" s="4">
        <v>0.2</v>
      </c>
      <c r="D75" s="2">
        <f t="shared" si="1"/>
        <v>0.8</v>
      </c>
    </row>
    <row r="76" spans="1:4">
      <c r="A76" s="8">
        <v>138</v>
      </c>
      <c r="B76" s="9" t="s">
        <v>80</v>
      </c>
      <c r="C76" s="4">
        <v>0.2</v>
      </c>
      <c r="D76" s="2">
        <f t="shared" si="1"/>
        <v>0.8</v>
      </c>
    </row>
    <row r="77" spans="1:4">
      <c r="A77" s="8">
        <v>142</v>
      </c>
      <c r="B77" s="9" t="s">
        <v>81</v>
      </c>
      <c r="C77" s="4">
        <v>0.75</v>
      </c>
      <c r="D77" s="2">
        <f t="shared" si="1"/>
        <v>0.25</v>
      </c>
    </row>
    <row r="78" spans="1:4">
      <c r="A78" s="8">
        <v>144</v>
      </c>
      <c r="B78" s="9" t="s">
        <v>82</v>
      </c>
      <c r="C78" s="4">
        <v>0.8</v>
      </c>
      <c r="D78" s="2">
        <f t="shared" si="1"/>
        <v>0.19999999999999996</v>
      </c>
    </row>
    <row r="79" spans="1:4">
      <c r="A79" s="8">
        <v>148</v>
      </c>
      <c r="B79" s="9" t="s">
        <v>83</v>
      </c>
      <c r="C79" s="4">
        <v>0.75</v>
      </c>
      <c r="D79" s="2">
        <f t="shared" si="1"/>
        <v>0.25</v>
      </c>
    </row>
    <row r="80" spans="1:4">
      <c r="A80" s="8">
        <v>151</v>
      </c>
      <c r="B80" s="9" t="s">
        <v>84</v>
      </c>
      <c r="C80" s="4">
        <v>0.8</v>
      </c>
      <c r="D80" s="2">
        <f t="shared" si="1"/>
        <v>0.19999999999999996</v>
      </c>
    </row>
    <row r="81" spans="1:4">
      <c r="A81" s="8">
        <v>152</v>
      </c>
      <c r="B81" s="9" t="s">
        <v>85</v>
      </c>
      <c r="C81" s="4">
        <v>0.75</v>
      </c>
      <c r="D81" s="2">
        <f t="shared" si="1"/>
        <v>0.25</v>
      </c>
    </row>
    <row r="82" spans="1:4">
      <c r="A82" s="8">
        <v>154</v>
      </c>
      <c r="B82" s="9" t="s">
        <v>86</v>
      </c>
      <c r="C82" s="4">
        <v>0.4</v>
      </c>
      <c r="D82" s="2">
        <f t="shared" si="1"/>
        <v>0.6</v>
      </c>
    </row>
    <row r="83" spans="1:4">
      <c r="A83" s="8">
        <v>156</v>
      </c>
      <c r="B83" s="9" t="s">
        <v>87</v>
      </c>
      <c r="C83" s="4">
        <v>0.5</v>
      </c>
      <c r="D83" s="2">
        <f t="shared" si="1"/>
        <v>0.5</v>
      </c>
    </row>
    <row r="84" spans="1:4">
      <c r="A84" s="8">
        <v>157</v>
      </c>
      <c r="B84" s="9" t="s">
        <v>88</v>
      </c>
      <c r="C84" s="4">
        <v>0.2</v>
      </c>
      <c r="D84" s="2">
        <f t="shared" si="1"/>
        <v>0.8</v>
      </c>
    </row>
    <row r="85" spans="1:4">
      <c r="A85" s="8">
        <v>160</v>
      </c>
      <c r="B85" s="9" t="s">
        <v>89</v>
      </c>
      <c r="C85" s="4">
        <v>0.5</v>
      </c>
      <c r="D85" s="2">
        <f t="shared" si="1"/>
        <v>0.5</v>
      </c>
    </row>
    <row r="86" spans="1:4">
      <c r="A86" s="8">
        <v>161</v>
      </c>
      <c r="B86" s="9" t="s">
        <v>90</v>
      </c>
      <c r="C86" s="4">
        <v>0.5</v>
      </c>
      <c r="D86" s="2">
        <f t="shared" si="1"/>
        <v>0.5</v>
      </c>
    </row>
    <row r="87" spans="1:4">
      <c r="A87" s="8">
        <v>163</v>
      </c>
      <c r="B87" s="9" t="s">
        <v>91</v>
      </c>
      <c r="C87" s="4">
        <v>0.75</v>
      </c>
      <c r="D87" s="2">
        <f t="shared" si="1"/>
        <v>0.25</v>
      </c>
    </row>
    <row r="88" spans="1:4">
      <c r="A88" s="8">
        <v>165</v>
      </c>
      <c r="B88" s="9" t="s">
        <v>92</v>
      </c>
      <c r="C88" s="4">
        <v>0.75</v>
      </c>
      <c r="D88" s="2">
        <f t="shared" si="1"/>
        <v>0.25</v>
      </c>
    </row>
    <row r="89" spans="1:4">
      <c r="A89" s="8">
        <v>168</v>
      </c>
      <c r="B89" s="9" t="s">
        <v>93</v>
      </c>
      <c r="C89" s="4">
        <v>0.75</v>
      </c>
      <c r="D89" s="2">
        <f t="shared" si="1"/>
        <v>0.25</v>
      </c>
    </row>
    <row r="90" spans="1:4">
      <c r="A90" s="8">
        <v>171</v>
      </c>
      <c r="B90" s="9" t="s">
        <v>94</v>
      </c>
      <c r="C90" s="4">
        <v>0.3</v>
      </c>
      <c r="D90" s="2">
        <f t="shared" si="1"/>
        <v>0.7</v>
      </c>
    </row>
    <row r="91" spans="1:4">
      <c r="A91" s="8">
        <v>173</v>
      </c>
      <c r="B91" s="9" t="s">
        <v>95</v>
      </c>
      <c r="C91" s="4">
        <v>0.75</v>
      </c>
      <c r="D91" s="2">
        <f t="shared" si="1"/>
        <v>0.25</v>
      </c>
    </row>
    <row r="92" spans="1:4">
      <c r="A92" s="8">
        <v>175</v>
      </c>
      <c r="B92" s="9" t="s">
        <v>96</v>
      </c>
      <c r="C92" s="4">
        <v>0.7</v>
      </c>
      <c r="D92" s="2">
        <f t="shared" si="1"/>
        <v>0.30000000000000004</v>
      </c>
    </row>
    <row r="93" spans="1:4">
      <c r="A93" s="8">
        <v>177</v>
      </c>
      <c r="B93" s="9" t="s">
        <v>97</v>
      </c>
      <c r="C93" s="4">
        <v>0.65</v>
      </c>
      <c r="D93" s="2">
        <f t="shared" si="1"/>
        <v>0.35</v>
      </c>
    </row>
    <row r="94" spans="1:4">
      <c r="A94" s="8">
        <v>178</v>
      </c>
      <c r="B94" s="9" t="s">
        <v>98</v>
      </c>
      <c r="C94" s="4">
        <v>0.75</v>
      </c>
      <c r="D94" s="2">
        <f t="shared" si="1"/>
        <v>0.25</v>
      </c>
    </row>
    <row r="95" spans="1:4">
      <c r="A95" s="8">
        <v>179</v>
      </c>
      <c r="B95" s="9" t="s">
        <v>625</v>
      </c>
      <c r="C95" s="4">
        <v>0.75</v>
      </c>
      <c r="D95" s="2">
        <f t="shared" si="1"/>
        <v>0.25</v>
      </c>
    </row>
    <row r="96" spans="1:4">
      <c r="A96" s="8">
        <v>182</v>
      </c>
      <c r="B96" s="9" t="s">
        <v>626</v>
      </c>
      <c r="C96" s="4">
        <v>0.4</v>
      </c>
      <c r="D96" s="2">
        <f t="shared" si="1"/>
        <v>0.6</v>
      </c>
    </row>
    <row r="97" spans="1:4">
      <c r="A97" s="8">
        <v>190</v>
      </c>
      <c r="B97" s="9" t="s">
        <v>99</v>
      </c>
      <c r="C97" s="4">
        <v>0.1</v>
      </c>
      <c r="D97" s="2">
        <f t="shared" si="1"/>
        <v>0.9</v>
      </c>
    </row>
    <row r="98" spans="1:4">
      <c r="A98" s="8">
        <v>191</v>
      </c>
      <c r="B98" s="9" t="s">
        <v>100</v>
      </c>
      <c r="C98" s="4">
        <v>0.4</v>
      </c>
      <c r="D98" s="2">
        <f t="shared" si="1"/>
        <v>0.6</v>
      </c>
    </row>
    <row r="99" spans="1:4">
      <c r="A99" s="8">
        <v>194</v>
      </c>
      <c r="B99" s="9" t="s">
        <v>101</v>
      </c>
      <c r="C99" s="4">
        <v>0.55000000000000004</v>
      </c>
      <c r="D99" s="2">
        <f t="shared" si="1"/>
        <v>0.44999999999999996</v>
      </c>
    </row>
    <row r="100" spans="1:4">
      <c r="A100" s="8">
        <v>196</v>
      </c>
      <c r="B100" s="9" t="s">
        <v>102</v>
      </c>
      <c r="C100" s="4">
        <v>0.25</v>
      </c>
      <c r="D100" s="2">
        <f t="shared" si="1"/>
        <v>0.75</v>
      </c>
    </row>
    <row r="101" spans="1:4">
      <c r="A101" s="8">
        <v>200</v>
      </c>
      <c r="B101" s="9" t="s">
        <v>103</v>
      </c>
      <c r="C101" s="4">
        <v>0.75</v>
      </c>
      <c r="D101" s="2">
        <f t="shared" si="1"/>
        <v>0.25</v>
      </c>
    </row>
    <row r="102" spans="1:4">
      <c r="A102" s="8">
        <v>208</v>
      </c>
      <c r="B102" s="9" t="s">
        <v>104</v>
      </c>
      <c r="C102" s="4">
        <v>0.3</v>
      </c>
      <c r="D102" s="2">
        <f t="shared" si="1"/>
        <v>0.7</v>
      </c>
    </row>
    <row r="103" spans="1:4">
      <c r="A103" s="8">
        <v>210</v>
      </c>
      <c r="B103" s="9" t="s">
        <v>105</v>
      </c>
      <c r="C103" s="4">
        <v>0.3</v>
      </c>
      <c r="D103" s="2">
        <f t="shared" si="1"/>
        <v>0.7</v>
      </c>
    </row>
    <row r="104" spans="1:4">
      <c r="A104" s="8">
        <v>215</v>
      </c>
      <c r="B104" s="9" t="s">
        <v>106</v>
      </c>
      <c r="C104" s="4">
        <v>0.75</v>
      </c>
      <c r="D104" s="2">
        <f t="shared" si="1"/>
        <v>0.25</v>
      </c>
    </row>
    <row r="105" spans="1:4">
      <c r="A105" s="8">
        <v>218</v>
      </c>
      <c r="B105" s="9" t="s">
        <v>107</v>
      </c>
      <c r="C105" s="4">
        <v>0.55000000000000004</v>
      </c>
      <c r="D105" s="2">
        <f t="shared" si="1"/>
        <v>0.44999999999999996</v>
      </c>
    </row>
    <row r="106" spans="1:4">
      <c r="A106" s="8">
        <v>220</v>
      </c>
      <c r="B106" s="9" t="s">
        <v>108</v>
      </c>
      <c r="C106" s="4">
        <v>0.75</v>
      </c>
      <c r="D106" s="2">
        <f t="shared" si="1"/>
        <v>0.25</v>
      </c>
    </row>
    <row r="107" spans="1:4">
      <c r="A107" s="8">
        <v>222</v>
      </c>
      <c r="B107" s="9" t="s">
        <v>109</v>
      </c>
      <c r="C107" s="4">
        <v>0.3</v>
      </c>
      <c r="D107" s="2">
        <f t="shared" si="1"/>
        <v>0.7</v>
      </c>
    </row>
    <row r="108" spans="1:4">
      <c r="A108" s="8">
        <v>226</v>
      </c>
      <c r="B108" s="9" t="s">
        <v>110</v>
      </c>
      <c r="C108" s="4">
        <v>0.3</v>
      </c>
      <c r="D108" s="2">
        <f t="shared" si="1"/>
        <v>0.7</v>
      </c>
    </row>
    <row r="109" spans="1:4">
      <c r="A109" s="8">
        <v>227</v>
      </c>
      <c r="B109" s="9" t="s">
        <v>111</v>
      </c>
      <c r="C109" s="4">
        <v>0.45</v>
      </c>
      <c r="D109" s="2">
        <f t="shared" si="1"/>
        <v>0.55000000000000004</v>
      </c>
    </row>
    <row r="110" spans="1:4">
      <c r="A110" s="8">
        <v>230</v>
      </c>
      <c r="B110" s="9" t="s">
        <v>627</v>
      </c>
      <c r="C110" s="4">
        <v>0.3</v>
      </c>
      <c r="D110" s="2">
        <f t="shared" si="1"/>
        <v>0.7</v>
      </c>
    </row>
    <row r="111" spans="1:4">
      <c r="A111" s="8">
        <v>241</v>
      </c>
      <c r="B111" s="9" t="str">
        <f>UPPER("Alibaba Health Information Technology Ltd.")</f>
        <v>ALIBABA HEALTH INFORMATION TECHNOLOGY LTD.</v>
      </c>
      <c r="C111" s="4">
        <v>0.4</v>
      </c>
      <c r="D111" s="2">
        <f t="shared" si="1"/>
        <v>0.6</v>
      </c>
    </row>
    <row r="112" spans="1:4">
      <c r="A112" s="8">
        <v>242</v>
      </c>
      <c r="B112" s="9" t="s">
        <v>112</v>
      </c>
      <c r="C112" s="4">
        <v>0.75</v>
      </c>
      <c r="D112" s="2">
        <f t="shared" si="1"/>
        <v>0.25</v>
      </c>
    </row>
    <row r="113" spans="1:4">
      <c r="A113" s="8">
        <v>244</v>
      </c>
      <c r="B113" s="9" t="s">
        <v>113</v>
      </c>
      <c r="C113" s="4">
        <v>0.3</v>
      </c>
      <c r="D113" s="2">
        <f t="shared" si="1"/>
        <v>0.7</v>
      </c>
    </row>
    <row r="114" spans="1:4">
      <c r="A114" s="8">
        <v>257</v>
      </c>
      <c r="B114" s="9" t="s">
        <v>114</v>
      </c>
      <c r="C114" s="4">
        <v>0.75</v>
      </c>
      <c r="D114" s="2">
        <f t="shared" si="1"/>
        <v>0.25</v>
      </c>
    </row>
    <row r="115" spans="1:4">
      <c r="A115" s="8">
        <v>267</v>
      </c>
      <c r="B115" s="9" t="s">
        <v>115</v>
      </c>
      <c r="C115" s="4">
        <v>0.85</v>
      </c>
      <c r="D115" s="2">
        <f t="shared" si="1"/>
        <v>0.15000000000000002</v>
      </c>
    </row>
    <row r="116" spans="1:4">
      <c r="A116" s="8">
        <v>268</v>
      </c>
      <c r="B116" s="9" t="s">
        <v>116</v>
      </c>
      <c r="C116" s="4">
        <v>0.5</v>
      </c>
      <c r="D116" s="2">
        <f t="shared" si="1"/>
        <v>0.5</v>
      </c>
    </row>
    <row r="117" spans="1:4">
      <c r="A117" s="8">
        <v>270</v>
      </c>
      <c r="B117" s="9" t="s">
        <v>117</v>
      </c>
      <c r="C117" s="4">
        <v>0.75</v>
      </c>
      <c r="D117" s="2">
        <f t="shared" si="1"/>
        <v>0.25</v>
      </c>
    </row>
    <row r="118" spans="1:4">
      <c r="A118" s="8">
        <v>272</v>
      </c>
      <c r="B118" s="9" t="s">
        <v>118</v>
      </c>
      <c r="C118" s="4">
        <v>0.45</v>
      </c>
      <c r="D118" s="2">
        <f t="shared" si="1"/>
        <v>0.55000000000000004</v>
      </c>
    </row>
    <row r="119" spans="1:4">
      <c r="A119" s="8">
        <v>280</v>
      </c>
      <c r="B119" s="9" t="s">
        <v>119</v>
      </c>
      <c r="C119" s="4">
        <v>0.1</v>
      </c>
      <c r="D119" s="2">
        <f t="shared" si="1"/>
        <v>0.9</v>
      </c>
    </row>
    <row r="120" spans="1:4">
      <c r="A120" s="8">
        <v>285</v>
      </c>
      <c r="B120" s="9" t="s">
        <v>628</v>
      </c>
      <c r="C120" s="4">
        <v>0.6</v>
      </c>
      <c r="D120" s="2">
        <f t="shared" si="1"/>
        <v>0.4</v>
      </c>
    </row>
    <row r="121" spans="1:4">
      <c r="A121" s="8">
        <v>288</v>
      </c>
      <c r="B121" s="9" t="str">
        <f>UPPER("WH Group Limited")</f>
        <v>WH GROUP LIMITED</v>
      </c>
      <c r="C121" s="4">
        <v>0.75</v>
      </c>
      <c r="D121" s="2">
        <f t="shared" si="1"/>
        <v>0.25</v>
      </c>
    </row>
    <row r="122" spans="1:4">
      <c r="A122" s="8">
        <v>289</v>
      </c>
      <c r="B122" s="9" t="s">
        <v>120</v>
      </c>
      <c r="C122" s="4">
        <v>0.5</v>
      </c>
      <c r="D122" s="2">
        <f t="shared" si="1"/>
        <v>0.5</v>
      </c>
    </row>
    <row r="123" spans="1:4">
      <c r="A123" s="8">
        <v>291</v>
      </c>
      <c r="B123" s="9" t="str">
        <f>UPPER("China Resources Beer (Holdings) Co. Ltd.")</f>
        <v>CHINA RESOURCES BEER (HOLDINGS) CO. LTD.</v>
      </c>
      <c r="C123" s="4">
        <v>0.75</v>
      </c>
      <c r="D123" s="2">
        <f t="shared" si="1"/>
        <v>0.25</v>
      </c>
    </row>
    <row r="124" spans="1:4">
      <c r="A124" s="8">
        <v>293</v>
      </c>
      <c r="B124" s="9" t="s">
        <v>121</v>
      </c>
      <c r="C124" s="4">
        <v>0.8</v>
      </c>
      <c r="D124" s="2">
        <f t="shared" si="1"/>
        <v>0.19999999999999996</v>
      </c>
    </row>
    <row r="125" spans="1:4">
      <c r="A125" s="8">
        <v>296</v>
      </c>
      <c r="B125" s="9" t="s">
        <v>122</v>
      </c>
      <c r="C125" s="4">
        <v>0.45</v>
      </c>
      <c r="D125" s="2">
        <f t="shared" si="1"/>
        <v>0.55000000000000004</v>
      </c>
    </row>
    <row r="126" spans="1:4">
      <c r="A126" s="8">
        <v>297</v>
      </c>
      <c r="B126" s="9" t="s">
        <v>123</v>
      </c>
      <c r="C126" s="4">
        <v>0.5</v>
      </c>
      <c r="D126" s="2">
        <f t="shared" si="1"/>
        <v>0.5</v>
      </c>
    </row>
    <row r="127" spans="1:4">
      <c r="A127" s="8">
        <v>303</v>
      </c>
      <c r="B127" s="9" t="s">
        <v>124</v>
      </c>
      <c r="C127" s="4">
        <v>0.75</v>
      </c>
      <c r="D127" s="2">
        <f t="shared" si="1"/>
        <v>0.25</v>
      </c>
    </row>
    <row r="128" spans="1:4">
      <c r="A128" s="8">
        <v>308</v>
      </c>
      <c r="B128" s="9" t="s">
        <v>125</v>
      </c>
      <c r="C128" s="4">
        <v>0.8</v>
      </c>
      <c r="D128" s="2">
        <f t="shared" si="1"/>
        <v>0.19999999999999996</v>
      </c>
    </row>
    <row r="129" spans="1:4">
      <c r="A129" s="8">
        <v>315</v>
      </c>
      <c r="B129" s="9" t="s">
        <v>126</v>
      </c>
      <c r="C129" s="4">
        <v>0.75</v>
      </c>
      <c r="D129" s="2">
        <f t="shared" si="1"/>
        <v>0.25</v>
      </c>
    </row>
    <row r="130" spans="1:4">
      <c r="A130" s="8">
        <v>316</v>
      </c>
      <c r="B130" s="9" t="s">
        <v>127</v>
      </c>
      <c r="C130" s="4">
        <v>0.65</v>
      </c>
      <c r="D130" s="2">
        <f t="shared" si="1"/>
        <v>0.35</v>
      </c>
    </row>
    <row r="131" spans="1:4">
      <c r="A131" s="8">
        <v>317</v>
      </c>
      <c r="B131" s="9" t="s">
        <v>128</v>
      </c>
      <c r="C131" s="4">
        <v>0.75</v>
      </c>
      <c r="D131" s="2">
        <f t="shared" si="1"/>
        <v>0.25</v>
      </c>
    </row>
    <row r="132" spans="1:4">
      <c r="A132" s="8">
        <v>321</v>
      </c>
      <c r="B132" s="9" t="s">
        <v>129</v>
      </c>
      <c r="C132" s="4">
        <v>0.5</v>
      </c>
      <c r="D132" s="2">
        <f t="shared" si="1"/>
        <v>0.5</v>
      </c>
    </row>
    <row r="133" spans="1:4">
      <c r="A133" s="8">
        <v>322</v>
      </c>
      <c r="B133" s="9" t="s">
        <v>130</v>
      </c>
      <c r="C133" s="4">
        <v>0.75</v>
      </c>
      <c r="D133" s="2">
        <f t="shared" si="1"/>
        <v>0.25</v>
      </c>
    </row>
    <row r="134" spans="1:4">
      <c r="A134" s="8">
        <v>323</v>
      </c>
      <c r="B134" s="9" t="s">
        <v>131</v>
      </c>
      <c r="C134" s="4">
        <v>0.75</v>
      </c>
      <c r="D134" s="2">
        <f t="shared" ref="D134:D197" si="2">100%-C134</f>
        <v>0.25</v>
      </c>
    </row>
    <row r="135" spans="1:4">
      <c r="A135" s="8">
        <v>327</v>
      </c>
      <c r="B135" s="9" t="s">
        <v>629</v>
      </c>
      <c r="C135" s="4">
        <v>0.5</v>
      </c>
      <c r="D135" s="2">
        <f t="shared" si="2"/>
        <v>0.5</v>
      </c>
    </row>
    <row r="136" spans="1:4">
      <c r="A136" s="8">
        <v>328</v>
      </c>
      <c r="B136" s="9" t="s">
        <v>132</v>
      </c>
      <c r="C136" s="4">
        <v>0.3</v>
      </c>
      <c r="D136" s="2">
        <f t="shared" si="2"/>
        <v>0.7</v>
      </c>
    </row>
    <row r="137" spans="1:4">
      <c r="A137" s="8">
        <v>330</v>
      </c>
      <c r="B137" s="9" t="s">
        <v>133</v>
      </c>
      <c r="C137" s="4">
        <v>0.5</v>
      </c>
      <c r="D137" s="2">
        <f t="shared" si="2"/>
        <v>0.5</v>
      </c>
    </row>
    <row r="138" spans="1:4">
      <c r="A138" s="8">
        <v>331</v>
      </c>
      <c r="B138" s="9" t="s">
        <v>630</v>
      </c>
      <c r="C138" s="4">
        <v>0.1</v>
      </c>
      <c r="D138" s="2">
        <f t="shared" si="2"/>
        <v>0.9</v>
      </c>
    </row>
    <row r="139" spans="1:4">
      <c r="A139" s="8">
        <v>333</v>
      </c>
      <c r="B139" s="9" t="s">
        <v>134</v>
      </c>
      <c r="C139" s="4">
        <v>0.2</v>
      </c>
      <c r="D139" s="2">
        <f t="shared" si="2"/>
        <v>0.8</v>
      </c>
    </row>
    <row r="140" spans="1:4">
      <c r="A140" s="8">
        <v>336</v>
      </c>
      <c r="B140" s="9" t="s">
        <v>631</v>
      </c>
      <c r="C140" s="4">
        <v>0.55000000000000004</v>
      </c>
      <c r="D140" s="2">
        <f t="shared" si="2"/>
        <v>0.44999999999999996</v>
      </c>
    </row>
    <row r="141" spans="1:4">
      <c r="A141" s="8">
        <v>337</v>
      </c>
      <c r="B141" s="9" t="s">
        <v>632</v>
      </c>
      <c r="C141" s="4">
        <v>0.75</v>
      </c>
      <c r="D141" s="2">
        <f t="shared" si="2"/>
        <v>0.25</v>
      </c>
    </row>
    <row r="142" spans="1:4">
      <c r="A142" s="8">
        <v>338</v>
      </c>
      <c r="B142" s="9" t="s">
        <v>135</v>
      </c>
      <c r="C142" s="4">
        <v>0.75</v>
      </c>
      <c r="D142" s="2">
        <f t="shared" si="2"/>
        <v>0.25</v>
      </c>
    </row>
    <row r="143" spans="1:4">
      <c r="A143" s="8">
        <v>341</v>
      </c>
      <c r="B143" s="9" t="s">
        <v>136</v>
      </c>
      <c r="C143" s="4">
        <v>0.75</v>
      </c>
      <c r="D143" s="2">
        <f t="shared" si="2"/>
        <v>0.25</v>
      </c>
    </row>
    <row r="144" spans="1:4">
      <c r="A144" s="8">
        <v>342</v>
      </c>
      <c r="B144" s="9" t="s">
        <v>137</v>
      </c>
      <c r="C144" s="4">
        <v>0.3</v>
      </c>
      <c r="D144" s="2">
        <f t="shared" si="2"/>
        <v>0.7</v>
      </c>
    </row>
    <row r="145" spans="1:4">
      <c r="A145" s="8">
        <v>345</v>
      </c>
      <c r="B145" s="9" t="s">
        <v>138</v>
      </c>
      <c r="C145" s="4">
        <v>0.75</v>
      </c>
      <c r="D145" s="2">
        <f t="shared" si="2"/>
        <v>0.25</v>
      </c>
    </row>
    <row r="146" spans="1:4">
      <c r="A146" s="8">
        <v>347</v>
      </c>
      <c r="B146" s="9" t="s">
        <v>139</v>
      </c>
      <c r="C146" s="4">
        <v>0.8</v>
      </c>
      <c r="D146" s="2">
        <f t="shared" si="2"/>
        <v>0.19999999999999996</v>
      </c>
    </row>
    <row r="147" spans="1:4">
      <c r="A147" s="8">
        <v>354</v>
      </c>
      <c r="B147" s="9" t="s">
        <v>633</v>
      </c>
      <c r="C147" s="4">
        <v>0.5</v>
      </c>
      <c r="D147" s="2">
        <f t="shared" si="2"/>
        <v>0.5</v>
      </c>
    </row>
    <row r="148" spans="1:4">
      <c r="A148" s="8">
        <v>355</v>
      </c>
      <c r="B148" s="9" t="s">
        <v>140</v>
      </c>
      <c r="C148" s="4">
        <v>0.3</v>
      </c>
      <c r="D148" s="2">
        <f t="shared" si="2"/>
        <v>0.7</v>
      </c>
    </row>
    <row r="149" spans="1:4">
      <c r="A149" s="8">
        <v>357</v>
      </c>
      <c r="B149" s="9" t="str">
        <f>UPPER("HNA INFRASTRUCTURE COMPANY LIMITED")</f>
        <v>HNA INFRASTRUCTURE COMPANY LIMITED</v>
      </c>
      <c r="C149" s="4">
        <v>0.2</v>
      </c>
      <c r="D149" s="2">
        <f t="shared" si="2"/>
        <v>0.8</v>
      </c>
    </row>
    <row r="150" spans="1:4">
      <c r="A150" s="8">
        <v>358</v>
      </c>
      <c r="B150" s="9" t="s">
        <v>141</v>
      </c>
      <c r="C150" s="4">
        <v>0.75</v>
      </c>
      <c r="D150" s="2">
        <f t="shared" si="2"/>
        <v>0.25</v>
      </c>
    </row>
    <row r="151" spans="1:4">
      <c r="A151" s="8">
        <v>359</v>
      </c>
      <c r="B151" s="9" t="s">
        <v>142</v>
      </c>
      <c r="C151" s="4">
        <v>0.1</v>
      </c>
      <c r="D151" s="2">
        <f t="shared" si="2"/>
        <v>0.9</v>
      </c>
    </row>
    <row r="152" spans="1:4">
      <c r="A152" s="8">
        <v>363</v>
      </c>
      <c r="B152" s="9" t="s">
        <v>143</v>
      </c>
      <c r="C152" s="4">
        <v>0.75</v>
      </c>
      <c r="D152" s="2">
        <f t="shared" si="2"/>
        <v>0.25</v>
      </c>
    </row>
    <row r="153" spans="1:4">
      <c r="A153" s="8">
        <v>366</v>
      </c>
      <c r="B153" s="9" t="s">
        <v>144</v>
      </c>
      <c r="C153" s="4">
        <v>0.4</v>
      </c>
      <c r="D153" s="2">
        <f t="shared" si="2"/>
        <v>0.6</v>
      </c>
    </row>
    <row r="154" spans="1:4">
      <c r="A154" s="8">
        <v>367</v>
      </c>
      <c r="B154" s="9" t="s">
        <v>145</v>
      </c>
      <c r="C154" s="4">
        <v>0.55000000000000004</v>
      </c>
      <c r="D154" s="2">
        <f t="shared" si="2"/>
        <v>0.44999999999999996</v>
      </c>
    </row>
    <row r="155" spans="1:4">
      <c r="A155" s="8">
        <v>368</v>
      </c>
      <c r="B155" s="9" t="s">
        <v>146</v>
      </c>
      <c r="C155" s="4">
        <v>0.35</v>
      </c>
      <c r="D155" s="2">
        <f t="shared" si="2"/>
        <v>0.65</v>
      </c>
    </row>
    <row r="156" spans="1:4">
      <c r="A156" s="8">
        <v>369</v>
      </c>
      <c r="B156" s="9" t="s">
        <v>147</v>
      </c>
      <c r="C156" s="4">
        <v>0.45</v>
      </c>
      <c r="D156" s="2">
        <f t="shared" si="2"/>
        <v>0.55000000000000004</v>
      </c>
    </row>
    <row r="157" spans="1:4">
      <c r="A157" s="8">
        <v>371</v>
      </c>
      <c r="B157" s="9" t="s">
        <v>148</v>
      </c>
      <c r="C157" s="4">
        <v>0.75</v>
      </c>
      <c r="D157" s="2">
        <f t="shared" si="2"/>
        <v>0.25</v>
      </c>
    </row>
    <row r="158" spans="1:4">
      <c r="A158" s="8">
        <v>372</v>
      </c>
      <c r="B158" s="9" t="s">
        <v>634</v>
      </c>
      <c r="C158" s="4">
        <v>0.2</v>
      </c>
      <c r="D158" s="2">
        <f t="shared" si="2"/>
        <v>0.8</v>
      </c>
    </row>
    <row r="159" spans="1:4">
      <c r="A159" s="8">
        <v>373</v>
      </c>
      <c r="B159" s="9" t="s">
        <v>635</v>
      </c>
      <c r="C159" s="4">
        <v>0.5</v>
      </c>
      <c r="D159" s="2">
        <f t="shared" si="2"/>
        <v>0.5</v>
      </c>
    </row>
    <row r="160" spans="1:4">
      <c r="A160" s="8">
        <v>382</v>
      </c>
      <c r="B160" s="9" t="s">
        <v>636</v>
      </c>
      <c r="C160" s="4">
        <v>0.3</v>
      </c>
      <c r="D160" s="2">
        <f t="shared" si="2"/>
        <v>0.7</v>
      </c>
    </row>
    <row r="161" spans="1:4">
      <c r="A161" s="8">
        <v>384</v>
      </c>
      <c r="B161" s="9" t="s">
        <v>149</v>
      </c>
      <c r="C161" s="4">
        <v>0.75</v>
      </c>
      <c r="D161" s="2">
        <f t="shared" si="2"/>
        <v>0.25</v>
      </c>
    </row>
    <row r="162" spans="1:4">
      <c r="A162" s="8">
        <v>386</v>
      </c>
      <c r="B162" s="9" t="s">
        <v>150</v>
      </c>
      <c r="C162" s="4">
        <v>0.85</v>
      </c>
      <c r="D162" s="2">
        <f t="shared" si="2"/>
        <v>0.15000000000000002</v>
      </c>
    </row>
    <row r="163" spans="1:4">
      <c r="A163" s="8">
        <v>388</v>
      </c>
      <c r="B163" s="9" t="s">
        <v>151</v>
      </c>
      <c r="C163" s="4">
        <v>0.85</v>
      </c>
      <c r="D163" s="2">
        <f t="shared" si="2"/>
        <v>0.15000000000000002</v>
      </c>
    </row>
    <row r="164" spans="1:4">
      <c r="A164" s="8">
        <v>389</v>
      </c>
      <c r="B164" s="9" t="s">
        <v>152</v>
      </c>
      <c r="C164" s="4">
        <v>0.1</v>
      </c>
      <c r="D164" s="2">
        <f t="shared" si="2"/>
        <v>0.9</v>
      </c>
    </row>
    <row r="165" spans="1:4">
      <c r="A165" s="8">
        <v>390</v>
      </c>
      <c r="B165" s="9" t="s">
        <v>153</v>
      </c>
      <c r="C165" s="4">
        <v>0.75</v>
      </c>
      <c r="D165" s="2">
        <f t="shared" si="2"/>
        <v>0.25</v>
      </c>
    </row>
    <row r="166" spans="1:4">
      <c r="A166" s="8">
        <v>392</v>
      </c>
      <c r="B166" s="9" t="s">
        <v>154</v>
      </c>
      <c r="C166" s="4">
        <v>0.75</v>
      </c>
      <c r="D166" s="2">
        <f t="shared" si="2"/>
        <v>0.25</v>
      </c>
    </row>
    <row r="167" spans="1:4">
      <c r="A167" s="8">
        <v>393</v>
      </c>
      <c r="B167" s="9" t="s">
        <v>155</v>
      </c>
      <c r="C167" s="4">
        <v>0.55000000000000004</v>
      </c>
      <c r="D167" s="2">
        <f t="shared" si="2"/>
        <v>0.44999999999999996</v>
      </c>
    </row>
    <row r="168" spans="1:4">
      <c r="A168" s="8">
        <v>398</v>
      </c>
      <c r="B168" s="9" t="s">
        <v>156</v>
      </c>
      <c r="C168" s="4">
        <v>0.3</v>
      </c>
      <c r="D168" s="2">
        <f t="shared" si="2"/>
        <v>0.7</v>
      </c>
    </row>
    <row r="169" spans="1:4">
      <c r="A169" s="8">
        <v>405</v>
      </c>
      <c r="B169" s="9" t="s">
        <v>157</v>
      </c>
      <c r="C169" s="4">
        <v>0.75</v>
      </c>
      <c r="D169" s="2">
        <f t="shared" si="2"/>
        <v>0.25</v>
      </c>
    </row>
    <row r="170" spans="1:4">
      <c r="A170" s="8">
        <v>408</v>
      </c>
      <c r="B170" s="9" t="s">
        <v>158</v>
      </c>
      <c r="C170" s="4">
        <v>0.3</v>
      </c>
      <c r="D170" s="2">
        <f t="shared" si="2"/>
        <v>0.7</v>
      </c>
    </row>
    <row r="171" spans="1:4">
      <c r="A171" s="8">
        <v>410</v>
      </c>
      <c r="B171" s="9" t="s">
        <v>159</v>
      </c>
      <c r="C171" s="4">
        <v>0.55000000000000004</v>
      </c>
      <c r="D171" s="2">
        <f t="shared" si="2"/>
        <v>0.44999999999999996</v>
      </c>
    </row>
    <row r="172" spans="1:4">
      <c r="A172" s="8">
        <v>416</v>
      </c>
      <c r="B172" s="9" t="s">
        <v>637</v>
      </c>
      <c r="C172" s="4">
        <v>0.4</v>
      </c>
      <c r="D172" s="2">
        <f t="shared" si="2"/>
        <v>0.6</v>
      </c>
    </row>
    <row r="173" spans="1:4">
      <c r="A173" s="8">
        <v>420</v>
      </c>
      <c r="B173" s="9" t="s">
        <v>160</v>
      </c>
      <c r="C173" s="4">
        <v>0.2</v>
      </c>
      <c r="D173" s="2">
        <f t="shared" si="2"/>
        <v>0.8</v>
      </c>
    </row>
    <row r="174" spans="1:4">
      <c r="A174" s="8">
        <v>423</v>
      </c>
      <c r="B174" s="9" t="s">
        <v>161</v>
      </c>
      <c r="C174" s="4">
        <v>0.3</v>
      </c>
      <c r="D174" s="2">
        <f t="shared" si="2"/>
        <v>0.7</v>
      </c>
    </row>
    <row r="175" spans="1:4">
      <c r="A175" s="8">
        <v>425</v>
      </c>
      <c r="B175" s="9" t="s">
        <v>162</v>
      </c>
      <c r="C175" s="4">
        <v>0.55000000000000004</v>
      </c>
      <c r="D175" s="2">
        <f t="shared" si="2"/>
        <v>0.44999999999999996</v>
      </c>
    </row>
    <row r="176" spans="1:4">
      <c r="A176" s="8">
        <v>432</v>
      </c>
      <c r="B176" s="9" t="s">
        <v>163</v>
      </c>
      <c r="C176" s="4">
        <v>0.6</v>
      </c>
      <c r="D176" s="2">
        <f t="shared" si="2"/>
        <v>0.4</v>
      </c>
    </row>
    <row r="177" spans="1:4">
      <c r="A177" s="8">
        <v>434</v>
      </c>
      <c r="B177" s="9" t="s">
        <v>164</v>
      </c>
      <c r="C177" s="4">
        <v>0.2</v>
      </c>
      <c r="D177" s="2">
        <f t="shared" si="2"/>
        <v>0.8</v>
      </c>
    </row>
    <row r="178" spans="1:4">
      <c r="A178" s="8">
        <v>435</v>
      </c>
      <c r="B178" s="9" t="s">
        <v>165</v>
      </c>
      <c r="C178" s="4">
        <v>0.75</v>
      </c>
      <c r="D178" s="2">
        <f t="shared" si="2"/>
        <v>0.25</v>
      </c>
    </row>
    <row r="179" spans="1:4">
      <c r="A179" s="8">
        <v>439</v>
      </c>
      <c r="B179" s="9" t="s">
        <v>638</v>
      </c>
      <c r="C179" s="4">
        <v>0.2</v>
      </c>
      <c r="D179" s="2">
        <f t="shared" si="2"/>
        <v>0.8</v>
      </c>
    </row>
    <row r="180" spans="1:4">
      <c r="A180" s="8">
        <v>440</v>
      </c>
      <c r="B180" s="9" t="s">
        <v>166</v>
      </c>
      <c r="C180" s="4">
        <v>0.75</v>
      </c>
      <c r="D180" s="2">
        <f t="shared" si="2"/>
        <v>0.25</v>
      </c>
    </row>
    <row r="181" spans="1:4">
      <c r="A181" s="8">
        <v>449</v>
      </c>
      <c r="B181" s="9" t="s">
        <v>167</v>
      </c>
      <c r="C181" s="4">
        <v>0.2</v>
      </c>
      <c r="D181" s="2">
        <f t="shared" si="2"/>
        <v>0.8</v>
      </c>
    </row>
    <row r="182" spans="1:4">
      <c r="A182" s="8">
        <v>460</v>
      </c>
      <c r="B182" s="9" t="s">
        <v>639</v>
      </c>
      <c r="C182" s="4">
        <v>0.3</v>
      </c>
      <c r="D182" s="2">
        <f t="shared" si="2"/>
        <v>0.7</v>
      </c>
    </row>
    <row r="183" spans="1:4">
      <c r="A183" s="8">
        <v>480</v>
      </c>
      <c r="B183" s="9" t="s">
        <v>168</v>
      </c>
      <c r="C183" s="4">
        <v>0.7</v>
      </c>
      <c r="D183" s="2">
        <f t="shared" si="2"/>
        <v>0.30000000000000004</v>
      </c>
    </row>
    <row r="184" spans="1:4">
      <c r="A184" s="8">
        <v>483</v>
      </c>
      <c r="B184" s="9" t="s">
        <v>169</v>
      </c>
      <c r="C184" s="4">
        <v>0.2</v>
      </c>
      <c r="D184" s="2">
        <f t="shared" si="2"/>
        <v>0.8</v>
      </c>
    </row>
    <row r="185" spans="1:4">
      <c r="A185" s="8">
        <v>484</v>
      </c>
      <c r="B185" s="9" t="s">
        <v>170</v>
      </c>
      <c r="C185" s="4">
        <v>0.2</v>
      </c>
      <c r="D185" s="2">
        <f t="shared" si="2"/>
        <v>0.8</v>
      </c>
    </row>
    <row r="186" spans="1:4">
      <c r="A186" s="8">
        <v>487</v>
      </c>
      <c r="B186" s="9" t="s">
        <v>171</v>
      </c>
      <c r="C186" s="4">
        <v>0.2</v>
      </c>
      <c r="D186" s="2">
        <f t="shared" si="2"/>
        <v>0.8</v>
      </c>
    </row>
    <row r="187" spans="1:4">
      <c r="A187" s="8">
        <v>488</v>
      </c>
      <c r="B187" s="9" t="s">
        <v>172</v>
      </c>
      <c r="C187" s="4">
        <v>0.5</v>
      </c>
      <c r="D187" s="2">
        <f t="shared" si="2"/>
        <v>0.5</v>
      </c>
    </row>
    <row r="188" spans="1:4">
      <c r="A188" s="8">
        <v>489</v>
      </c>
      <c r="B188" s="9" t="s">
        <v>173</v>
      </c>
      <c r="C188" s="4">
        <v>0.75</v>
      </c>
      <c r="D188" s="2">
        <f t="shared" si="2"/>
        <v>0.25</v>
      </c>
    </row>
    <row r="189" spans="1:4">
      <c r="A189" s="8">
        <v>493</v>
      </c>
      <c r="B189" s="9" t="s">
        <v>174</v>
      </c>
      <c r="C189" s="4">
        <v>0.5</v>
      </c>
      <c r="D189" s="2">
        <f t="shared" si="2"/>
        <v>0.5</v>
      </c>
    </row>
    <row r="190" spans="1:4">
      <c r="A190" s="8">
        <v>494</v>
      </c>
      <c r="B190" s="9" t="s">
        <v>175</v>
      </c>
      <c r="C190" s="4">
        <v>0.75</v>
      </c>
      <c r="D190" s="2">
        <f t="shared" si="2"/>
        <v>0.25</v>
      </c>
    </row>
    <row r="191" spans="1:4">
      <c r="A191" s="8">
        <v>497</v>
      </c>
      <c r="B191" s="9" t="s">
        <v>176</v>
      </c>
      <c r="C191" s="4">
        <v>0.35</v>
      </c>
      <c r="D191" s="2">
        <f t="shared" si="2"/>
        <v>0.65</v>
      </c>
    </row>
    <row r="192" spans="1:4">
      <c r="A192" s="8">
        <v>498</v>
      </c>
      <c r="B192" s="9" t="s">
        <v>177</v>
      </c>
      <c r="C192" s="4">
        <v>0.2</v>
      </c>
      <c r="D192" s="2">
        <f t="shared" si="2"/>
        <v>0.8</v>
      </c>
    </row>
    <row r="193" spans="1:4">
      <c r="A193" s="8">
        <v>503</v>
      </c>
      <c r="B193" s="9" t="s">
        <v>178</v>
      </c>
      <c r="C193" s="4">
        <v>0.2</v>
      </c>
      <c r="D193" s="2">
        <f t="shared" si="2"/>
        <v>0.8</v>
      </c>
    </row>
    <row r="194" spans="1:4">
      <c r="A194" s="8">
        <v>505</v>
      </c>
      <c r="B194" s="9" t="s">
        <v>179</v>
      </c>
      <c r="C194" s="4">
        <v>0.2</v>
      </c>
      <c r="D194" s="2">
        <f t="shared" si="2"/>
        <v>0.8</v>
      </c>
    </row>
    <row r="195" spans="1:4">
      <c r="A195" s="8">
        <v>506</v>
      </c>
      <c r="B195" s="9" t="s">
        <v>180</v>
      </c>
      <c r="C195" s="4">
        <v>0.75</v>
      </c>
      <c r="D195" s="2">
        <f t="shared" si="2"/>
        <v>0.25</v>
      </c>
    </row>
    <row r="196" spans="1:4">
      <c r="A196" s="8">
        <v>511</v>
      </c>
      <c r="B196" s="9" t="s">
        <v>181</v>
      </c>
      <c r="C196" s="4">
        <v>0.75</v>
      </c>
      <c r="D196" s="2">
        <f t="shared" si="2"/>
        <v>0.25</v>
      </c>
    </row>
    <row r="197" spans="1:4">
      <c r="A197" s="8">
        <v>517</v>
      </c>
      <c r="B197" s="9" t="s">
        <v>182</v>
      </c>
      <c r="C197" s="4">
        <v>0.65</v>
      </c>
      <c r="D197" s="2">
        <f t="shared" si="2"/>
        <v>0.35</v>
      </c>
    </row>
    <row r="198" spans="1:4">
      <c r="A198" s="8">
        <v>518</v>
      </c>
      <c r="B198" s="9" t="s">
        <v>183</v>
      </c>
      <c r="C198" s="4">
        <v>0.2</v>
      </c>
      <c r="D198" s="2">
        <f t="shared" ref="D198:D261" si="3">100%-C198</f>
        <v>0.8</v>
      </c>
    </row>
    <row r="199" spans="1:4">
      <c r="A199" s="8">
        <v>520</v>
      </c>
      <c r="B199" s="9" t="str">
        <f>UPPER("Xiabuxiabu Catering Management (China) Holdings Co., Ltd.")</f>
        <v>XIABUXIABU CATERING MANAGEMENT (CHINA) HOLDINGS CO., LTD.</v>
      </c>
      <c r="C199" s="4">
        <v>0.3</v>
      </c>
      <c r="D199" s="2">
        <f t="shared" si="3"/>
        <v>0.7</v>
      </c>
    </row>
    <row r="200" spans="1:4">
      <c r="A200" s="8">
        <v>522</v>
      </c>
      <c r="B200" s="9" t="s">
        <v>184</v>
      </c>
      <c r="C200" s="4">
        <v>0.75</v>
      </c>
      <c r="D200" s="2">
        <f t="shared" si="3"/>
        <v>0.25</v>
      </c>
    </row>
    <row r="201" spans="1:4">
      <c r="A201" s="8">
        <v>525</v>
      </c>
      <c r="B201" s="9" t="s">
        <v>185</v>
      </c>
      <c r="C201" s="4">
        <v>0.75</v>
      </c>
      <c r="D201" s="2">
        <f t="shared" si="3"/>
        <v>0.25</v>
      </c>
    </row>
    <row r="202" spans="1:4">
      <c r="A202" s="8">
        <v>530</v>
      </c>
      <c r="B202" s="9" t="s">
        <v>640</v>
      </c>
      <c r="C202" s="4">
        <v>0.4</v>
      </c>
      <c r="D202" s="2">
        <f t="shared" si="3"/>
        <v>0.6</v>
      </c>
    </row>
    <row r="203" spans="1:4">
      <c r="A203" s="8">
        <v>533</v>
      </c>
      <c r="B203" s="9" t="s">
        <v>186</v>
      </c>
      <c r="C203" s="4">
        <v>0.3</v>
      </c>
      <c r="D203" s="2">
        <f t="shared" si="3"/>
        <v>0.7</v>
      </c>
    </row>
    <row r="204" spans="1:4">
      <c r="A204" s="8">
        <v>535</v>
      </c>
      <c r="B204" s="9" t="s">
        <v>187</v>
      </c>
      <c r="C204" s="4">
        <v>0.4</v>
      </c>
      <c r="D204" s="2">
        <f t="shared" si="3"/>
        <v>0.6</v>
      </c>
    </row>
    <row r="205" spans="1:4">
      <c r="A205" s="8">
        <v>536</v>
      </c>
      <c r="B205" s="9" t="s">
        <v>188</v>
      </c>
      <c r="C205" s="4">
        <v>0.3</v>
      </c>
      <c r="D205" s="2">
        <f t="shared" si="3"/>
        <v>0.7</v>
      </c>
    </row>
    <row r="206" spans="1:4">
      <c r="A206" s="8">
        <v>538</v>
      </c>
      <c r="B206" s="9" t="s">
        <v>189</v>
      </c>
      <c r="C206" s="4">
        <v>0.5</v>
      </c>
      <c r="D206" s="2">
        <f t="shared" si="3"/>
        <v>0.5</v>
      </c>
    </row>
    <row r="207" spans="1:4">
      <c r="A207" s="8">
        <v>539</v>
      </c>
      <c r="B207" s="9" t="s">
        <v>190</v>
      </c>
      <c r="C207" s="4">
        <v>0.2</v>
      </c>
      <c r="D207" s="2">
        <f t="shared" si="3"/>
        <v>0.8</v>
      </c>
    </row>
    <row r="208" spans="1:4">
      <c r="A208" s="8">
        <v>540</v>
      </c>
      <c r="B208" s="9" t="s">
        <v>191</v>
      </c>
      <c r="C208" s="4">
        <v>0.15</v>
      </c>
      <c r="D208" s="2">
        <f t="shared" si="3"/>
        <v>0.85</v>
      </c>
    </row>
    <row r="209" spans="1:4">
      <c r="A209" s="8">
        <v>543</v>
      </c>
      <c r="B209" s="9" t="s">
        <v>192</v>
      </c>
      <c r="C209" s="4">
        <v>0.2</v>
      </c>
      <c r="D209" s="2">
        <f t="shared" si="3"/>
        <v>0.8</v>
      </c>
    </row>
    <row r="210" spans="1:4">
      <c r="A210" s="8">
        <v>546</v>
      </c>
      <c r="B210" s="9" t="s">
        <v>193</v>
      </c>
      <c r="C210" s="4">
        <v>0.5</v>
      </c>
      <c r="D210" s="2">
        <f t="shared" si="3"/>
        <v>0.5</v>
      </c>
    </row>
    <row r="211" spans="1:4">
      <c r="A211" s="8">
        <v>548</v>
      </c>
      <c r="B211" s="9" t="s">
        <v>194</v>
      </c>
      <c r="C211" s="4">
        <v>0.6</v>
      </c>
      <c r="D211" s="2">
        <f t="shared" si="3"/>
        <v>0.4</v>
      </c>
    </row>
    <row r="212" spans="1:4">
      <c r="A212" s="8">
        <v>551</v>
      </c>
      <c r="B212" s="9" t="s">
        <v>195</v>
      </c>
      <c r="C212" s="4">
        <v>0.75</v>
      </c>
      <c r="D212" s="2">
        <f t="shared" si="3"/>
        <v>0.25</v>
      </c>
    </row>
    <row r="213" spans="1:4">
      <c r="A213" s="8">
        <v>552</v>
      </c>
      <c r="B213" s="9" t="s">
        <v>196</v>
      </c>
      <c r="C213" s="4">
        <v>0.75</v>
      </c>
      <c r="D213" s="2">
        <f t="shared" si="3"/>
        <v>0.25</v>
      </c>
    </row>
    <row r="214" spans="1:4">
      <c r="A214" s="8">
        <v>553</v>
      </c>
      <c r="B214" s="9" t="s">
        <v>197</v>
      </c>
      <c r="C214" s="4">
        <v>0.2</v>
      </c>
      <c r="D214" s="2">
        <f t="shared" si="3"/>
        <v>0.8</v>
      </c>
    </row>
    <row r="215" spans="1:4">
      <c r="A215" s="8">
        <v>560</v>
      </c>
      <c r="B215" s="9" t="s">
        <v>198</v>
      </c>
      <c r="C215" s="4">
        <v>0.4</v>
      </c>
      <c r="D215" s="2">
        <f t="shared" si="3"/>
        <v>0.6</v>
      </c>
    </row>
    <row r="216" spans="1:4">
      <c r="A216" s="8">
        <v>563</v>
      </c>
      <c r="B216" s="9" t="s">
        <v>641</v>
      </c>
      <c r="C216" s="4">
        <v>0.75</v>
      </c>
      <c r="D216" s="2">
        <f t="shared" si="3"/>
        <v>0.25</v>
      </c>
    </row>
    <row r="217" spans="1:4">
      <c r="A217" s="8">
        <v>564</v>
      </c>
      <c r="B217" s="9" t="s">
        <v>199</v>
      </c>
      <c r="C217" s="4">
        <v>0.2</v>
      </c>
      <c r="D217" s="2">
        <f t="shared" si="3"/>
        <v>0.8</v>
      </c>
    </row>
    <row r="218" spans="1:4">
      <c r="A218" s="8">
        <v>569</v>
      </c>
      <c r="B218" s="9" t="s">
        <v>200</v>
      </c>
      <c r="C218" s="4">
        <v>0.2</v>
      </c>
      <c r="D218" s="2">
        <f t="shared" si="3"/>
        <v>0.8</v>
      </c>
    </row>
    <row r="219" spans="1:4">
      <c r="A219" s="8">
        <v>570</v>
      </c>
      <c r="B219" s="9" t="s">
        <v>201</v>
      </c>
      <c r="C219" s="4">
        <v>0.5</v>
      </c>
      <c r="D219" s="2">
        <f t="shared" si="3"/>
        <v>0.5</v>
      </c>
    </row>
    <row r="220" spans="1:4">
      <c r="A220" s="8">
        <v>571</v>
      </c>
      <c r="B220" s="9" t="s">
        <v>202</v>
      </c>
      <c r="C220" s="4">
        <v>0.2</v>
      </c>
      <c r="D220" s="2">
        <f t="shared" si="3"/>
        <v>0.8</v>
      </c>
    </row>
    <row r="221" spans="1:4">
      <c r="A221" s="8">
        <v>574</v>
      </c>
      <c r="B221" s="9" t="str">
        <f>UPPER("Pa Shun Pharmaceutical International Holdings Limited")</f>
        <v>PA SHUN PHARMACEUTICAL INTERNATIONAL HOLDINGS LIMITED</v>
      </c>
      <c r="C221" s="4">
        <v>0.1</v>
      </c>
      <c r="D221" s="2">
        <f t="shared" si="3"/>
        <v>0.9</v>
      </c>
    </row>
    <row r="222" spans="1:4">
      <c r="A222" s="8">
        <v>576</v>
      </c>
      <c r="B222" s="9" t="s">
        <v>203</v>
      </c>
      <c r="C222" s="4">
        <v>0.75</v>
      </c>
      <c r="D222" s="2">
        <f t="shared" si="3"/>
        <v>0.25</v>
      </c>
    </row>
    <row r="223" spans="1:4">
      <c r="A223" s="8">
        <v>579</v>
      </c>
      <c r="B223" s="9" t="s">
        <v>204</v>
      </c>
      <c r="C223" s="4">
        <v>0.65</v>
      </c>
      <c r="D223" s="2">
        <f t="shared" si="3"/>
        <v>0.35</v>
      </c>
    </row>
    <row r="224" spans="1:4">
      <c r="A224" s="8">
        <v>586</v>
      </c>
      <c r="B224" s="9" t="s">
        <v>205</v>
      </c>
      <c r="C224" s="4">
        <v>0.75</v>
      </c>
      <c r="D224" s="2">
        <f t="shared" si="3"/>
        <v>0.25</v>
      </c>
    </row>
    <row r="225" spans="1:4">
      <c r="A225" s="8">
        <v>588</v>
      </c>
      <c r="B225" s="9" t="s">
        <v>206</v>
      </c>
      <c r="C225" s="4">
        <v>0.6</v>
      </c>
      <c r="D225" s="2">
        <f t="shared" si="3"/>
        <v>0.4</v>
      </c>
    </row>
    <row r="226" spans="1:4">
      <c r="A226" s="8">
        <v>589</v>
      </c>
      <c r="B226" s="9" t="str">
        <f>UPPER("Portico International Holdings Ltd.")</f>
        <v>PORTICO INTERNATIONAL HOLDINGS LTD.</v>
      </c>
      <c r="C226" s="4">
        <v>0.2</v>
      </c>
      <c r="D226" s="2">
        <f t="shared" si="3"/>
        <v>0.8</v>
      </c>
    </row>
    <row r="227" spans="1:4">
      <c r="A227" s="8">
        <v>590</v>
      </c>
      <c r="B227" s="9" t="s">
        <v>207</v>
      </c>
      <c r="C227" s="4">
        <v>0.75</v>
      </c>
      <c r="D227" s="2">
        <f t="shared" si="3"/>
        <v>0.25</v>
      </c>
    </row>
    <row r="228" spans="1:4">
      <c r="A228" s="8">
        <v>592</v>
      </c>
      <c r="B228" s="9" t="s">
        <v>208</v>
      </c>
      <c r="C228" s="4">
        <v>0.5</v>
      </c>
      <c r="D228" s="2">
        <f t="shared" si="3"/>
        <v>0.5</v>
      </c>
    </row>
    <row r="229" spans="1:4">
      <c r="A229" s="8">
        <v>598</v>
      </c>
      <c r="B229" s="9" t="s">
        <v>209</v>
      </c>
      <c r="C229" s="4">
        <v>0.75</v>
      </c>
      <c r="D229" s="2">
        <f t="shared" si="3"/>
        <v>0.25</v>
      </c>
    </row>
    <row r="230" spans="1:4">
      <c r="A230" s="8">
        <v>603</v>
      </c>
      <c r="B230" s="9" t="s">
        <v>210</v>
      </c>
      <c r="C230" s="4">
        <v>0.75</v>
      </c>
      <c r="D230" s="2">
        <f t="shared" si="3"/>
        <v>0.25</v>
      </c>
    </row>
    <row r="231" spans="1:4">
      <c r="A231" s="8">
        <v>604</v>
      </c>
      <c r="B231" s="9" t="s">
        <v>211</v>
      </c>
      <c r="C231" s="4">
        <v>0.75</v>
      </c>
      <c r="D231" s="2">
        <f t="shared" si="3"/>
        <v>0.25</v>
      </c>
    </row>
    <row r="232" spans="1:4">
      <c r="A232" s="8">
        <v>606</v>
      </c>
      <c r="B232" s="9" t="s">
        <v>212</v>
      </c>
      <c r="C232" s="4">
        <v>0.75</v>
      </c>
      <c r="D232" s="2">
        <f t="shared" si="3"/>
        <v>0.25</v>
      </c>
    </row>
    <row r="233" spans="1:4">
      <c r="A233" s="8">
        <v>607</v>
      </c>
      <c r="B233" s="9" t="s">
        <v>642</v>
      </c>
      <c r="C233" s="4">
        <v>0.1</v>
      </c>
      <c r="D233" s="2">
        <f t="shared" si="3"/>
        <v>0.9</v>
      </c>
    </row>
    <row r="234" spans="1:4">
      <c r="A234" s="8">
        <v>611</v>
      </c>
      <c r="B234" s="9" t="s">
        <v>643</v>
      </c>
      <c r="C234" s="4">
        <v>0.2</v>
      </c>
      <c r="D234" s="2">
        <f t="shared" si="3"/>
        <v>0.8</v>
      </c>
    </row>
    <row r="235" spans="1:4">
      <c r="A235" s="8">
        <v>617</v>
      </c>
      <c r="B235" s="9" t="s">
        <v>213</v>
      </c>
      <c r="C235" s="4">
        <v>0.3</v>
      </c>
      <c r="D235" s="2">
        <f t="shared" si="3"/>
        <v>0.7</v>
      </c>
    </row>
    <row r="236" spans="1:4">
      <c r="A236" s="8">
        <v>623</v>
      </c>
      <c r="B236" s="9" t="s">
        <v>214</v>
      </c>
      <c r="C236" s="4">
        <v>0.2</v>
      </c>
      <c r="D236" s="2">
        <f t="shared" si="3"/>
        <v>0.8</v>
      </c>
    </row>
    <row r="237" spans="1:4">
      <c r="A237" s="8">
        <v>626</v>
      </c>
      <c r="B237" s="9" t="s">
        <v>215</v>
      </c>
      <c r="C237" s="4">
        <v>0.5</v>
      </c>
      <c r="D237" s="2">
        <f t="shared" si="3"/>
        <v>0.5</v>
      </c>
    </row>
    <row r="238" spans="1:4">
      <c r="A238" s="8">
        <v>631</v>
      </c>
      <c r="B238" s="9" t="s">
        <v>216</v>
      </c>
      <c r="C238" s="4">
        <v>0.4</v>
      </c>
      <c r="D238" s="2">
        <f t="shared" si="3"/>
        <v>0.6</v>
      </c>
    </row>
    <row r="239" spans="1:4">
      <c r="A239" s="8">
        <v>635</v>
      </c>
      <c r="B239" s="9" t="s">
        <v>217</v>
      </c>
      <c r="C239" s="4">
        <v>0.2</v>
      </c>
      <c r="D239" s="2">
        <f t="shared" si="3"/>
        <v>0.8</v>
      </c>
    </row>
    <row r="240" spans="1:4">
      <c r="A240" s="8">
        <v>636</v>
      </c>
      <c r="B240" s="9" t="s">
        <v>218</v>
      </c>
      <c r="C240" s="4">
        <v>0.75</v>
      </c>
      <c r="D240" s="2">
        <f t="shared" si="3"/>
        <v>0.25</v>
      </c>
    </row>
    <row r="241" spans="1:4">
      <c r="A241" s="8">
        <v>639</v>
      </c>
      <c r="B241" s="9" t="s">
        <v>219</v>
      </c>
      <c r="C241" s="4">
        <v>0.4</v>
      </c>
      <c r="D241" s="2">
        <f t="shared" si="3"/>
        <v>0.6</v>
      </c>
    </row>
    <row r="242" spans="1:4">
      <c r="A242" s="8">
        <v>653</v>
      </c>
      <c r="B242" s="9" t="s">
        <v>220</v>
      </c>
      <c r="C242" s="4">
        <v>0.3</v>
      </c>
      <c r="D242" s="2">
        <f t="shared" si="3"/>
        <v>0.7</v>
      </c>
    </row>
    <row r="243" spans="1:4">
      <c r="A243" s="8">
        <v>655</v>
      </c>
      <c r="B243" s="9" t="s">
        <v>221</v>
      </c>
      <c r="C243" s="4">
        <v>0.4</v>
      </c>
      <c r="D243" s="2">
        <f t="shared" si="3"/>
        <v>0.6</v>
      </c>
    </row>
    <row r="244" spans="1:4">
      <c r="A244" s="8">
        <v>656</v>
      </c>
      <c r="B244" s="9" t="s">
        <v>222</v>
      </c>
      <c r="C244" s="4">
        <v>0.8</v>
      </c>
      <c r="D244" s="2">
        <f t="shared" si="3"/>
        <v>0.19999999999999996</v>
      </c>
    </row>
    <row r="245" spans="1:4">
      <c r="A245" s="8">
        <v>658</v>
      </c>
      <c r="B245" s="9" t="s">
        <v>223</v>
      </c>
      <c r="C245" s="4">
        <v>0.75</v>
      </c>
      <c r="D245" s="2">
        <f t="shared" si="3"/>
        <v>0.25</v>
      </c>
    </row>
    <row r="246" spans="1:4">
      <c r="A246" s="8">
        <v>659</v>
      </c>
      <c r="B246" s="9" t="s">
        <v>224</v>
      </c>
      <c r="C246" s="4">
        <v>0.75</v>
      </c>
      <c r="D246" s="2">
        <f t="shared" si="3"/>
        <v>0.25</v>
      </c>
    </row>
    <row r="247" spans="1:4">
      <c r="A247" s="8">
        <v>662</v>
      </c>
      <c r="B247" s="9" t="s">
        <v>225</v>
      </c>
      <c r="C247" s="4">
        <v>0.55000000000000004</v>
      </c>
      <c r="D247" s="2">
        <f t="shared" si="3"/>
        <v>0.44999999999999996</v>
      </c>
    </row>
    <row r="248" spans="1:4">
      <c r="A248" s="8">
        <v>665</v>
      </c>
      <c r="B248" s="9" t="s">
        <v>226</v>
      </c>
      <c r="C248" s="4">
        <v>0.75</v>
      </c>
      <c r="D248" s="2">
        <f t="shared" si="3"/>
        <v>0.25</v>
      </c>
    </row>
    <row r="249" spans="1:4">
      <c r="A249" s="8">
        <v>669</v>
      </c>
      <c r="B249" s="9" t="s">
        <v>227</v>
      </c>
      <c r="C249" s="4">
        <v>0.75</v>
      </c>
      <c r="D249" s="2">
        <f t="shared" si="3"/>
        <v>0.25</v>
      </c>
    </row>
    <row r="250" spans="1:4">
      <c r="A250" s="8">
        <v>670</v>
      </c>
      <c r="B250" s="9" t="s">
        <v>228</v>
      </c>
      <c r="C250" s="4">
        <v>0.8</v>
      </c>
      <c r="D250" s="2">
        <f t="shared" si="3"/>
        <v>0.19999999999999996</v>
      </c>
    </row>
    <row r="251" spans="1:4">
      <c r="A251" s="8">
        <v>677</v>
      </c>
      <c r="B251" s="9" t="s">
        <v>229</v>
      </c>
      <c r="C251" s="4">
        <v>0.5</v>
      </c>
      <c r="D251" s="2">
        <f t="shared" si="3"/>
        <v>0.5</v>
      </c>
    </row>
    <row r="252" spans="1:4">
      <c r="A252" s="8">
        <v>683</v>
      </c>
      <c r="B252" s="9" t="s">
        <v>230</v>
      </c>
      <c r="C252" s="4">
        <v>0.75</v>
      </c>
      <c r="D252" s="2">
        <f t="shared" si="3"/>
        <v>0.25</v>
      </c>
    </row>
    <row r="253" spans="1:4">
      <c r="A253" s="8">
        <v>688</v>
      </c>
      <c r="B253" s="9" t="s">
        <v>231</v>
      </c>
      <c r="C253" s="4">
        <v>0.85</v>
      </c>
      <c r="D253" s="2">
        <f t="shared" si="3"/>
        <v>0.15000000000000002</v>
      </c>
    </row>
    <row r="254" spans="1:4">
      <c r="A254" s="8">
        <v>694</v>
      </c>
      <c r="B254" s="9" t="s">
        <v>232</v>
      </c>
      <c r="C254" s="4">
        <v>0.75</v>
      </c>
      <c r="D254" s="2">
        <f t="shared" si="3"/>
        <v>0.25</v>
      </c>
    </row>
    <row r="255" spans="1:4">
      <c r="A255" s="8">
        <v>696</v>
      </c>
      <c r="B255" s="9" t="s">
        <v>233</v>
      </c>
      <c r="C255" s="4">
        <v>0.75</v>
      </c>
      <c r="D255" s="2">
        <f t="shared" si="3"/>
        <v>0.25</v>
      </c>
    </row>
    <row r="256" spans="1:4">
      <c r="A256" s="8">
        <v>697</v>
      </c>
      <c r="B256" s="9" t="s">
        <v>644</v>
      </c>
      <c r="C256" s="4">
        <v>0.5</v>
      </c>
      <c r="D256" s="2">
        <f t="shared" si="3"/>
        <v>0.5</v>
      </c>
    </row>
    <row r="257" spans="1:4">
      <c r="A257" s="8">
        <v>698</v>
      </c>
      <c r="B257" s="9" t="s">
        <v>645</v>
      </c>
      <c r="C257" s="4">
        <v>0.4</v>
      </c>
      <c r="D257" s="2">
        <f t="shared" si="3"/>
        <v>0.6</v>
      </c>
    </row>
    <row r="258" spans="1:4">
      <c r="A258" s="8">
        <v>699</v>
      </c>
      <c r="B258" s="9" t="str">
        <f>UPPER("CAR Inc.")</f>
        <v>CAR INC.</v>
      </c>
      <c r="C258" s="4">
        <v>0.5</v>
      </c>
      <c r="D258" s="2">
        <f t="shared" si="3"/>
        <v>0.5</v>
      </c>
    </row>
    <row r="259" spans="1:4">
      <c r="A259" s="8">
        <v>700</v>
      </c>
      <c r="B259" s="9" t="s">
        <v>234</v>
      </c>
      <c r="C259" s="4">
        <v>0.8</v>
      </c>
      <c r="D259" s="2">
        <f t="shared" si="3"/>
        <v>0.19999999999999996</v>
      </c>
    </row>
    <row r="260" spans="1:4">
      <c r="A260" s="8">
        <v>709</v>
      </c>
      <c r="B260" s="9" t="s">
        <v>235</v>
      </c>
      <c r="C260" s="4">
        <v>0.75</v>
      </c>
      <c r="D260" s="2">
        <f t="shared" si="3"/>
        <v>0.25</v>
      </c>
    </row>
    <row r="261" spans="1:4">
      <c r="A261" s="8">
        <v>710</v>
      </c>
      <c r="B261" s="9" t="s">
        <v>236</v>
      </c>
      <c r="C261" s="4">
        <v>0.2</v>
      </c>
      <c r="D261" s="2">
        <f t="shared" si="3"/>
        <v>0.8</v>
      </c>
    </row>
    <row r="262" spans="1:4">
      <c r="A262" s="8">
        <v>712</v>
      </c>
      <c r="B262" s="9" t="s">
        <v>237</v>
      </c>
      <c r="C262" s="4">
        <v>0.2</v>
      </c>
      <c r="D262" s="2">
        <f t="shared" ref="D262:D325" si="4">100%-C262</f>
        <v>0.8</v>
      </c>
    </row>
    <row r="263" spans="1:4">
      <c r="A263" s="8">
        <v>715</v>
      </c>
      <c r="B263" s="9" t="str">
        <f>UPPER("China Oceanwide Holdings Limited")</f>
        <v>CHINA OCEANWIDE HOLDINGS LIMITED</v>
      </c>
      <c r="C263" s="4">
        <v>0.5</v>
      </c>
      <c r="D263" s="2">
        <f t="shared" si="4"/>
        <v>0.5</v>
      </c>
    </row>
    <row r="264" spans="1:4">
      <c r="A264" s="8">
        <v>716</v>
      </c>
      <c r="B264" s="9" t="s">
        <v>238</v>
      </c>
      <c r="C264" s="4">
        <v>0.4</v>
      </c>
      <c r="D264" s="2">
        <f t="shared" si="4"/>
        <v>0.6</v>
      </c>
    </row>
    <row r="265" spans="1:4">
      <c r="A265" s="8">
        <v>717</v>
      </c>
      <c r="B265" s="9" t="s">
        <v>646</v>
      </c>
      <c r="C265" s="4">
        <v>0.65</v>
      </c>
      <c r="D265" s="2">
        <f t="shared" si="4"/>
        <v>0.35</v>
      </c>
    </row>
    <row r="266" spans="1:4">
      <c r="A266" s="8">
        <v>722</v>
      </c>
      <c r="B266" s="9" t="s">
        <v>647</v>
      </c>
      <c r="C266" s="4">
        <v>0.1</v>
      </c>
      <c r="D266" s="2">
        <f t="shared" si="4"/>
        <v>0.9</v>
      </c>
    </row>
    <row r="267" spans="1:4">
      <c r="A267" s="8">
        <v>728</v>
      </c>
      <c r="B267" s="9" t="s">
        <v>239</v>
      </c>
      <c r="C267" s="4">
        <v>0.75</v>
      </c>
      <c r="D267" s="2">
        <f t="shared" si="4"/>
        <v>0.25</v>
      </c>
    </row>
    <row r="268" spans="1:4">
      <c r="A268" s="8">
        <v>732</v>
      </c>
      <c r="B268" s="9" t="s">
        <v>240</v>
      </c>
      <c r="C268" s="4">
        <v>0.5</v>
      </c>
      <c r="D268" s="2">
        <f t="shared" si="4"/>
        <v>0.5</v>
      </c>
    </row>
    <row r="269" spans="1:4">
      <c r="A269" s="8">
        <v>733</v>
      </c>
      <c r="B269" s="9" t="s">
        <v>241</v>
      </c>
      <c r="C269" s="4">
        <v>0.3</v>
      </c>
      <c r="D269" s="2">
        <f t="shared" si="4"/>
        <v>0.7</v>
      </c>
    </row>
    <row r="270" spans="1:4">
      <c r="A270" s="8">
        <v>737</v>
      </c>
      <c r="B270" s="9" t="s">
        <v>242</v>
      </c>
      <c r="C270" s="4">
        <v>0.75</v>
      </c>
      <c r="D270" s="2">
        <f t="shared" si="4"/>
        <v>0.25</v>
      </c>
    </row>
    <row r="271" spans="1:4">
      <c r="A271" s="8">
        <v>743</v>
      </c>
      <c r="B271" s="9" t="s">
        <v>243</v>
      </c>
      <c r="C271" s="4">
        <v>0.3</v>
      </c>
      <c r="D271" s="2">
        <f t="shared" si="4"/>
        <v>0.7</v>
      </c>
    </row>
    <row r="272" spans="1:4">
      <c r="A272" s="8">
        <v>746</v>
      </c>
      <c r="B272" s="9" t="s">
        <v>244</v>
      </c>
      <c r="C272" s="4">
        <v>0.2</v>
      </c>
      <c r="D272" s="2">
        <f t="shared" si="4"/>
        <v>0.8</v>
      </c>
    </row>
    <row r="273" spans="1:4">
      <c r="A273" s="8">
        <v>750</v>
      </c>
      <c r="B273" s="9" t="s">
        <v>245</v>
      </c>
      <c r="C273" s="4">
        <v>0.3</v>
      </c>
      <c r="D273" s="2">
        <f t="shared" si="4"/>
        <v>0.7</v>
      </c>
    </row>
    <row r="274" spans="1:4">
      <c r="A274" s="8">
        <v>751</v>
      </c>
      <c r="B274" s="9" t="s">
        <v>246</v>
      </c>
      <c r="C274" s="4">
        <v>0.5</v>
      </c>
      <c r="D274" s="2">
        <f t="shared" si="4"/>
        <v>0.5</v>
      </c>
    </row>
    <row r="275" spans="1:4">
      <c r="A275" s="8">
        <v>752</v>
      </c>
      <c r="B275" s="9" t="s">
        <v>247</v>
      </c>
      <c r="C275" s="4">
        <v>0.2</v>
      </c>
      <c r="D275" s="2">
        <f t="shared" si="4"/>
        <v>0.8</v>
      </c>
    </row>
    <row r="276" spans="1:4">
      <c r="A276" s="8">
        <v>753</v>
      </c>
      <c r="B276" s="9" t="s">
        <v>248</v>
      </c>
      <c r="C276" s="4">
        <v>0.75</v>
      </c>
      <c r="D276" s="2">
        <f t="shared" si="4"/>
        <v>0.25</v>
      </c>
    </row>
    <row r="277" spans="1:4">
      <c r="A277" s="8">
        <v>754</v>
      </c>
      <c r="B277" s="9" t="s">
        <v>249</v>
      </c>
      <c r="C277" s="4">
        <v>0.45</v>
      </c>
      <c r="D277" s="2">
        <f t="shared" si="4"/>
        <v>0.55000000000000004</v>
      </c>
    </row>
    <row r="278" spans="1:4">
      <c r="A278" s="8">
        <v>756</v>
      </c>
      <c r="B278" s="9" t="s">
        <v>250</v>
      </c>
      <c r="C278" s="4">
        <v>0.2</v>
      </c>
      <c r="D278" s="2">
        <f t="shared" si="4"/>
        <v>0.8</v>
      </c>
    </row>
    <row r="279" spans="1:4">
      <c r="A279" s="8">
        <v>762</v>
      </c>
      <c r="B279" s="9" t="s">
        <v>251</v>
      </c>
      <c r="C279" s="4">
        <v>0.8</v>
      </c>
      <c r="D279" s="2">
        <f t="shared" si="4"/>
        <v>0.19999999999999996</v>
      </c>
    </row>
    <row r="280" spans="1:4">
      <c r="A280" s="8">
        <v>763</v>
      </c>
      <c r="B280" s="9" t="s">
        <v>252</v>
      </c>
      <c r="C280" s="4">
        <v>0.65</v>
      </c>
      <c r="D280" s="2">
        <f t="shared" si="4"/>
        <v>0.35</v>
      </c>
    </row>
    <row r="281" spans="1:4">
      <c r="A281" s="8">
        <v>769</v>
      </c>
      <c r="B281" s="9" t="s">
        <v>253</v>
      </c>
      <c r="C281" s="4">
        <v>0.1</v>
      </c>
      <c r="D281" s="2">
        <f t="shared" si="4"/>
        <v>0.9</v>
      </c>
    </row>
    <row r="282" spans="1:4">
      <c r="A282" s="8">
        <v>772</v>
      </c>
      <c r="B282" s="9" t="s">
        <v>1769</v>
      </c>
      <c r="C282" s="4">
        <v>0.65</v>
      </c>
      <c r="D282" s="2">
        <f t="shared" si="4"/>
        <v>0.35</v>
      </c>
    </row>
    <row r="283" spans="1:4">
      <c r="A283" s="8">
        <v>775</v>
      </c>
      <c r="B283" s="9" t="s">
        <v>254</v>
      </c>
      <c r="C283" s="4">
        <v>0.6</v>
      </c>
      <c r="D283" s="2">
        <f t="shared" si="4"/>
        <v>0.4</v>
      </c>
    </row>
    <row r="284" spans="1:4">
      <c r="A284" s="8">
        <v>777</v>
      </c>
      <c r="B284" s="9" t="s">
        <v>255</v>
      </c>
      <c r="C284" s="4">
        <v>0.5</v>
      </c>
      <c r="D284" s="2">
        <f t="shared" si="4"/>
        <v>0.5</v>
      </c>
    </row>
    <row r="285" spans="1:4">
      <c r="A285" s="8">
        <v>778</v>
      </c>
      <c r="B285" s="9" t="s">
        <v>256</v>
      </c>
      <c r="C285" s="4">
        <v>0.85</v>
      </c>
      <c r="D285" s="2">
        <f t="shared" si="4"/>
        <v>0.15000000000000002</v>
      </c>
    </row>
    <row r="286" spans="1:4">
      <c r="A286" s="8">
        <v>787</v>
      </c>
      <c r="B286" s="9" t="str">
        <f>UPPER("Global Brands Group Holding Limited")</f>
        <v>GLOBAL BRANDS GROUP HOLDING LIMITED</v>
      </c>
      <c r="C286" s="4">
        <v>0.5</v>
      </c>
      <c r="D286" s="2">
        <f t="shared" si="4"/>
        <v>0.5</v>
      </c>
    </row>
    <row r="287" spans="1:4">
      <c r="A287" s="8">
        <v>799</v>
      </c>
      <c r="B287" s="9" t="s">
        <v>648</v>
      </c>
      <c r="C287" s="4">
        <v>0.4</v>
      </c>
      <c r="D287" s="2">
        <f t="shared" si="4"/>
        <v>0.6</v>
      </c>
    </row>
    <row r="288" spans="1:4">
      <c r="A288" s="8">
        <v>805</v>
      </c>
      <c r="B288" s="9" t="s">
        <v>257</v>
      </c>
      <c r="C288" s="4">
        <v>0.2</v>
      </c>
      <c r="D288" s="2">
        <f t="shared" si="4"/>
        <v>0.8</v>
      </c>
    </row>
    <row r="289" spans="1:4">
      <c r="A289" s="8">
        <v>806</v>
      </c>
      <c r="B289" s="9" t="s">
        <v>258</v>
      </c>
      <c r="C289" s="4">
        <v>0.5</v>
      </c>
      <c r="D289" s="2">
        <f t="shared" si="4"/>
        <v>0.5</v>
      </c>
    </row>
    <row r="290" spans="1:4">
      <c r="A290" s="8">
        <v>808</v>
      </c>
      <c r="B290" s="9" t="s">
        <v>259</v>
      </c>
      <c r="C290" s="4">
        <v>0.75</v>
      </c>
      <c r="D290" s="2">
        <f t="shared" si="4"/>
        <v>0.25</v>
      </c>
    </row>
    <row r="291" spans="1:4">
      <c r="A291" s="8">
        <v>811</v>
      </c>
      <c r="B291" s="9" t="s">
        <v>260</v>
      </c>
      <c r="C291" s="4">
        <v>0.2</v>
      </c>
      <c r="D291" s="2">
        <f t="shared" si="4"/>
        <v>0.8</v>
      </c>
    </row>
    <row r="292" spans="1:4">
      <c r="A292" s="8">
        <v>813</v>
      </c>
      <c r="B292" s="9" t="s">
        <v>261</v>
      </c>
      <c r="C292" s="4">
        <v>0.75</v>
      </c>
      <c r="D292" s="2">
        <f t="shared" si="4"/>
        <v>0.25</v>
      </c>
    </row>
    <row r="293" spans="1:4">
      <c r="A293" s="8">
        <v>814</v>
      </c>
      <c r="B293" s="9" t="s">
        <v>649</v>
      </c>
      <c r="C293" s="4">
        <v>0.1</v>
      </c>
      <c r="D293" s="2">
        <f t="shared" si="4"/>
        <v>0.9</v>
      </c>
    </row>
    <row r="294" spans="1:4">
      <c r="A294" s="8">
        <v>816</v>
      </c>
      <c r="B294" s="9" t="s">
        <v>262</v>
      </c>
      <c r="C294" s="4">
        <v>0.55000000000000004</v>
      </c>
      <c r="D294" s="2">
        <f t="shared" si="4"/>
        <v>0.44999999999999996</v>
      </c>
    </row>
    <row r="295" spans="1:4">
      <c r="A295" s="8">
        <v>817</v>
      </c>
      <c r="B295" s="9" t="s">
        <v>263</v>
      </c>
      <c r="C295" s="4">
        <v>0.75</v>
      </c>
      <c r="D295" s="2">
        <f t="shared" si="4"/>
        <v>0.25</v>
      </c>
    </row>
    <row r="296" spans="1:4">
      <c r="A296" s="8">
        <v>819</v>
      </c>
      <c r="B296" s="9" t="s">
        <v>650</v>
      </c>
      <c r="C296" s="4">
        <v>0.45</v>
      </c>
      <c r="D296" s="2">
        <f t="shared" si="4"/>
        <v>0.55000000000000004</v>
      </c>
    </row>
    <row r="297" spans="1:4">
      <c r="A297" s="8">
        <v>820</v>
      </c>
      <c r="B297" s="9" t="s">
        <v>264</v>
      </c>
      <c r="C297" s="4">
        <v>0.5</v>
      </c>
      <c r="D297" s="2">
        <f t="shared" si="4"/>
        <v>0.5</v>
      </c>
    </row>
    <row r="298" spans="1:4">
      <c r="A298" s="8">
        <v>822</v>
      </c>
      <c r="B298" s="9" t="s">
        <v>265</v>
      </c>
      <c r="C298" s="4">
        <v>0.2</v>
      </c>
      <c r="D298" s="2">
        <f t="shared" si="4"/>
        <v>0.8</v>
      </c>
    </row>
    <row r="299" spans="1:4">
      <c r="A299" s="8">
        <v>823</v>
      </c>
      <c r="B299" s="9" t="s">
        <v>266</v>
      </c>
      <c r="C299" s="4">
        <v>0.85</v>
      </c>
      <c r="D299" s="2">
        <f t="shared" si="4"/>
        <v>0.15000000000000002</v>
      </c>
    </row>
    <row r="300" spans="1:4">
      <c r="A300" s="8">
        <v>825</v>
      </c>
      <c r="B300" s="9" t="s">
        <v>267</v>
      </c>
      <c r="C300" s="4">
        <v>0.55000000000000004</v>
      </c>
      <c r="D300" s="2">
        <f t="shared" si="4"/>
        <v>0.44999999999999996</v>
      </c>
    </row>
    <row r="301" spans="1:4">
      <c r="A301" s="8">
        <v>826</v>
      </c>
      <c r="B301" s="9" t="s">
        <v>268</v>
      </c>
      <c r="C301" s="4">
        <v>0.2</v>
      </c>
      <c r="D301" s="2">
        <f t="shared" si="4"/>
        <v>0.8</v>
      </c>
    </row>
    <row r="302" spans="1:4">
      <c r="A302" s="8">
        <v>829</v>
      </c>
      <c r="B302" s="9" t="s">
        <v>269</v>
      </c>
      <c r="C302" s="4">
        <v>0.1</v>
      </c>
      <c r="D302" s="2">
        <f t="shared" si="4"/>
        <v>0.9</v>
      </c>
    </row>
    <row r="303" spans="1:4">
      <c r="A303" s="8">
        <v>836</v>
      </c>
      <c r="B303" s="9" t="s">
        <v>270</v>
      </c>
      <c r="C303" s="4">
        <v>0.8</v>
      </c>
      <c r="D303" s="2">
        <f t="shared" si="4"/>
        <v>0.19999999999999996</v>
      </c>
    </row>
    <row r="304" spans="1:4">
      <c r="A304" s="8">
        <v>837</v>
      </c>
      <c r="B304" s="9" t="s">
        <v>271</v>
      </c>
      <c r="C304" s="4">
        <v>0.2</v>
      </c>
      <c r="D304" s="2">
        <f t="shared" si="4"/>
        <v>0.8</v>
      </c>
    </row>
    <row r="305" spans="1:4">
      <c r="A305" s="8">
        <v>838</v>
      </c>
      <c r="B305" s="9" t="s">
        <v>272</v>
      </c>
      <c r="C305" s="4">
        <v>0.2</v>
      </c>
      <c r="D305" s="2">
        <f t="shared" si="4"/>
        <v>0.8</v>
      </c>
    </row>
    <row r="306" spans="1:4">
      <c r="A306" s="8">
        <v>842</v>
      </c>
      <c r="B306" s="9" t="s">
        <v>273</v>
      </c>
      <c r="C306" s="4">
        <v>0.2</v>
      </c>
      <c r="D306" s="2">
        <f t="shared" si="4"/>
        <v>0.8</v>
      </c>
    </row>
    <row r="307" spans="1:4">
      <c r="A307" s="8">
        <v>845</v>
      </c>
      <c r="B307" s="9" t="s">
        <v>274</v>
      </c>
      <c r="C307" s="4">
        <v>0.1</v>
      </c>
      <c r="D307" s="2">
        <f t="shared" si="4"/>
        <v>0.9</v>
      </c>
    </row>
    <row r="308" spans="1:4">
      <c r="A308" s="8">
        <v>848</v>
      </c>
      <c r="B308" s="9" t="s">
        <v>275</v>
      </c>
      <c r="C308" s="4">
        <v>0.2</v>
      </c>
      <c r="D308" s="2">
        <f t="shared" si="4"/>
        <v>0.8</v>
      </c>
    </row>
    <row r="309" spans="1:4">
      <c r="A309" s="8">
        <v>852</v>
      </c>
      <c r="B309" s="9" t="s">
        <v>651</v>
      </c>
      <c r="C309" s="4">
        <v>0.2</v>
      </c>
      <c r="D309" s="2">
        <f t="shared" si="4"/>
        <v>0.8</v>
      </c>
    </row>
    <row r="310" spans="1:4">
      <c r="A310" s="8">
        <v>853</v>
      </c>
      <c r="B310" s="9" t="s">
        <v>276</v>
      </c>
      <c r="C310" s="4">
        <v>0.2</v>
      </c>
      <c r="D310" s="2">
        <f t="shared" si="4"/>
        <v>0.8</v>
      </c>
    </row>
    <row r="311" spans="1:4">
      <c r="A311" s="8">
        <v>855</v>
      </c>
      <c r="B311" s="9" t="s">
        <v>652</v>
      </c>
      <c r="C311" s="4">
        <v>0.75</v>
      </c>
      <c r="D311" s="2">
        <f t="shared" si="4"/>
        <v>0.25</v>
      </c>
    </row>
    <row r="312" spans="1:4">
      <c r="A312" s="8">
        <v>857</v>
      </c>
      <c r="B312" s="9" t="s">
        <v>277</v>
      </c>
      <c r="C312" s="4">
        <v>0.8</v>
      </c>
      <c r="D312" s="2">
        <f t="shared" si="4"/>
        <v>0.19999999999999996</v>
      </c>
    </row>
    <row r="313" spans="1:4">
      <c r="A313" s="8">
        <v>861</v>
      </c>
      <c r="B313" s="9" t="s">
        <v>278</v>
      </c>
      <c r="C313" s="4">
        <v>0.5</v>
      </c>
      <c r="D313" s="2">
        <f t="shared" si="4"/>
        <v>0.5</v>
      </c>
    </row>
    <row r="314" spans="1:4">
      <c r="A314" s="8">
        <v>867</v>
      </c>
      <c r="B314" s="9" t="s">
        <v>279</v>
      </c>
      <c r="C314" s="4">
        <v>0.55000000000000004</v>
      </c>
      <c r="D314" s="2">
        <f t="shared" si="4"/>
        <v>0.44999999999999996</v>
      </c>
    </row>
    <row r="315" spans="1:4">
      <c r="A315" s="8">
        <v>868</v>
      </c>
      <c r="B315" s="9" t="s">
        <v>280</v>
      </c>
      <c r="C315" s="4">
        <v>0.75</v>
      </c>
      <c r="D315" s="2">
        <f t="shared" si="4"/>
        <v>0.25</v>
      </c>
    </row>
    <row r="316" spans="1:4">
      <c r="A316" s="8">
        <v>874</v>
      </c>
      <c r="B316" s="9" t="s">
        <v>281</v>
      </c>
      <c r="C316" s="4">
        <v>0.6</v>
      </c>
      <c r="D316" s="2">
        <f t="shared" si="4"/>
        <v>0.4</v>
      </c>
    </row>
    <row r="317" spans="1:4">
      <c r="A317" s="8">
        <v>877</v>
      </c>
      <c r="B317" s="9" t="s">
        <v>282</v>
      </c>
      <c r="C317" s="4">
        <v>0.5</v>
      </c>
      <c r="D317" s="2">
        <f t="shared" si="4"/>
        <v>0.5</v>
      </c>
    </row>
    <row r="318" spans="1:4">
      <c r="A318" s="8">
        <v>878</v>
      </c>
      <c r="B318" s="9" t="s">
        <v>283</v>
      </c>
      <c r="C318" s="4">
        <v>0.55000000000000004</v>
      </c>
      <c r="D318" s="2">
        <f t="shared" si="4"/>
        <v>0.44999999999999996</v>
      </c>
    </row>
    <row r="319" spans="1:4">
      <c r="A319" s="8">
        <v>880</v>
      </c>
      <c r="B319" s="9" t="s">
        <v>284</v>
      </c>
      <c r="C319" s="4">
        <v>0.75</v>
      </c>
      <c r="D319" s="2">
        <f t="shared" si="4"/>
        <v>0.25</v>
      </c>
    </row>
    <row r="320" spans="1:4">
      <c r="A320" s="8">
        <v>881</v>
      </c>
      <c r="B320" s="9" t="s">
        <v>285</v>
      </c>
      <c r="C320" s="4">
        <v>0.55000000000000004</v>
      </c>
      <c r="D320" s="2">
        <f t="shared" si="4"/>
        <v>0.44999999999999996</v>
      </c>
    </row>
    <row r="321" spans="1:4">
      <c r="A321" s="8">
        <v>882</v>
      </c>
      <c r="B321" s="9" t="s">
        <v>286</v>
      </c>
      <c r="C321" s="4">
        <v>0.75</v>
      </c>
      <c r="D321" s="2">
        <f t="shared" si="4"/>
        <v>0.25</v>
      </c>
    </row>
    <row r="322" spans="1:4">
      <c r="A322" s="8">
        <v>883</v>
      </c>
      <c r="B322" s="9" t="s">
        <v>287</v>
      </c>
      <c r="C322" s="4">
        <v>0.8</v>
      </c>
      <c r="D322" s="2">
        <f t="shared" si="4"/>
        <v>0.19999999999999996</v>
      </c>
    </row>
    <row r="323" spans="1:4">
      <c r="A323" s="8">
        <v>884</v>
      </c>
      <c r="B323" s="9" t="s">
        <v>288</v>
      </c>
      <c r="C323" s="4">
        <v>0.5</v>
      </c>
      <c r="D323" s="2">
        <f t="shared" si="4"/>
        <v>0.5</v>
      </c>
    </row>
    <row r="324" spans="1:4">
      <c r="A324" s="8">
        <v>886</v>
      </c>
      <c r="B324" s="9" t="s">
        <v>289</v>
      </c>
      <c r="C324" s="4">
        <v>0.2</v>
      </c>
      <c r="D324" s="2">
        <f t="shared" si="4"/>
        <v>0.8</v>
      </c>
    </row>
    <row r="325" spans="1:4">
      <c r="A325" s="8">
        <v>887</v>
      </c>
      <c r="B325" s="9" t="s">
        <v>290</v>
      </c>
      <c r="C325" s="4">
        <v>0.5</v>
      </c>
      <c r="D325" s="2">
        <f t="shared" si="4"/>
        <v>0.5</v>
      </c>
    </row>
    <row r="326" spans="1:4">
      <c r="A326" s="8">
        <v>888</v>
      </c>
      <c r="B326" s="9" t="s">
        <v>291</v>
      </c>
      <c r="C326" s="4">
        <v>0.3</v>
      </c>
      <c r="D326" s="2">
        <f t="shared" ref="D326:D389" si="5">100%-C326</f>
        <v>0.7</v>
      </c>
    </row>
    <row r="327" spans="1:4">
      <c r="A327" s="8">
        <v>891</v>
      </c>
      <c r="B327" s="9" t="s">
        <v>292</v>
      </c>
      <c r="C327" s="4">
        <v>0.4</v>
      </c>
      <c r="D327" s="2">
        <f t="shared" si="5"/>
        <v>0.6</v>
      </c>
    </row>
    <row r="328" spans="1:4">
      <c r="A328" s="8">
        <v>893</v>
      </c>
      <c r="B328" s="9" t="s">
        <v>293</v>
      </c>
      <c r="C328" s="4">
        <v>0.2</v>
      </c>
      <c r="D328" s="2">
        <f t="shared" si="5"/>
        <v>0.8</v>
      </c>
    </row>
    <row r="329" spans="1:4">
      <c r="A329" s="8">
        <v>895</v>
      </c>
      <c r="B329" s="9" t="s">
        <v>653</v>
      </c>
      <c r="C329" s="4">
        <v>0.45</v>
      </c>
      <c r="D329" s="2">
        <f t="shared" si="5"/>
        <v>0.55000000000000004</v>
      </c>
    </row>
    <row r="330" spans="1:4">
      <c r="A330" s="8">
        <v>902</v>
      </c>
      <c r="B330" s="9" t="s">
        <v>294</v>
      </c>
      <c r="C330" s="4">
        <v>0.75</v>
      </c>
      <c r="D330" s="2">
        <f t="shared" si="5"/>
        <v>0.25</v>
      </c>
    </row>
    <row r="331" spans="1:4">
      <c r="A331" s="8">
        <v>903</v>
      </c>
      <c r="B331" s="9" t="s">
        <v>295</v>
      </c>
      <c r="C331" s="4">
        <v>0.35</v>
      </c>
      <c r="D331" s="2">
        <f t="shared" si="5"/>
        <v>0.65</v>
      </c>
    </row>
    <row r="332" spans="1:4">
      <c r="A332" s="8">
        <v>906</v>
      </c>
      <c r="B332" s="9" t="s">
        <v>296</v>
      </c>
      <c r="C332" s="4">
        <v>0.65</v>
      </c>
      <c r="D332" s="2">
        <f t="shared" si="5"/>
        <v>0.35</v>
      </c>
    </row>
    <row r="333" spans="1:4">
      <c r="A333" s="8">
        <v>914</v>
      </c>
      <c r="B333" s="9" t="s">
        <v>297</v>
      </c>
      <c r="C333" s="4">
        <v>0.75</v>
      </c>
      <c r="D333" s="2">
        <f t="shared" si="5"/>
        <v>0.25</v>
      </c>
    </row>
    <row r="334" spans="1:4">
      <c r="A334" s="8">
        <v>916</v>
      </c>
      <c r="B334" s="9" t="s">
        <v>298</v>
      </c>
      <c r="C334" s="4">
        <v>0.75</v>
      </c>
      <c r="D334" s="2">
        <f t="shared" si="5"/>
        <v>0.25</v>
      </c>
    </row>
    <row r="335" spans="1:4">
      <c r="A335" s="8">
        <v>919</v>
      </c>
      <c r="B335" s="9" t="s">
        <v>299</v>
      </c>
      <c r="C335" s="4">
        <v>0.2</v>
      </c>
      <c r="D335" s="2">
        <f t="shared" si="5"/>
        <v>0.8</v>
      </c>
    </row>
    <row r="336" spans="1:4">
      <c r="A336" s="8">
        <v>921</v>
      </c>
      <c r="B336" s="9" t="s">
        <v>654</v>
      </c>
      <c r="C336" s="4">
        <v>0.5</v>
      </c>
      <c r="D336" s="2">
        <f t="shared" si="5"/>
        <v>0.5</v>
      </c>
    </row>
    <row r="337" spans="1:4">
      <c r="A337" s="8">
        <v>926</v>
      </c>
      <c r="B337" s="9" t="s">
        <v>300</v>
      </c>
      <c r="C337" s="4">
        <v>0.2</v>
      </c>
      <c r="D337" s="2">
        <f t="shared" si="5"/>
        <v>0.8</v>
      </c>
    </row>
    <row r="338" spans="1:4">
      <c r="A338" s="8">
        <v>927</v>
      </c>
      <c r="B338" s="9" t="s">
        <v>301</v>
      </c>
      <c r="C338" s="4">
        <v>0.2</v>
      </c>
      <c r="D338" s="2">
        <f t="shared" si="5"/>
        <v>0.8</v>
      </c>
    </row>
    <row r="339" spans="1:4">
      <c r="A339" s="8">
        <v>929</v>
      </c>
      <c r="B339" s="9" t="s">
        <v>302</v>
      </c>
      <c r="C339" s="4">
        <v>0.2</v>
      </c>
      <c r="D339" s="2">
        <f t="shared" si="5"/>
        <v>0.8</v>
      </c>
    </row>
    <row r="340" spans="1:4">
      <c r="A340" s="8">
        <v>933</v>
      </c>
      <c r="B340" s="9" t="s">
        <v>303</v>
      </c>
      <c r="C340" s="4">
        <v>0.3</v>
      </c>
      <c r="D340" s="2">
        <f t="shared" si="5"/>
        <v>0.7</v>
      </c>
    </row>
    <row r="341" spans="1:4">
      <c r="A341" s="8">
        <v>934</v>
      </c>
      <c r="B341" s="9" t="s">
        <v>304</v>
      </c>
      <c r="C341" s="4">
        <v>0.5</v>
      </c>
      <c r="D341" s="2">
        <f t="shared" si="5"/>
        <v>0.5</v>
      </c>
    </row>
    <row r="342" spans="1:4">
      <c r="A342" s="8">
        <v>935</v>
      </c>
      <c r="B342" s="9" t="s">
        <v>305</v>
      </c>
      <c r="C342" s="4">
        <v>0.2</v>
      </c>
      <c r="D342" s="2">
        <f t="shared" si="5"/>
        <v>0.8</v>
      </c>
    </row>
    <row r="343" spans="1:4">
      <c r="A343" s="8">
        <v>939</v>
      </c>
      <c r="B343" s="9" t="s">
        <v>306</v>
      </c>
      <c r="C343" s="4">
        <v>0.85</v>
      </c>
      <c r="D343" s="2">
        <f t="shared" si="5"/>
        <v>0.15000000000000002</v>
      </c>
    </row>
    <row r="344" spans="1:4">
      <c r="A344" s="8">
        <v>941</v>
      </c>
      <c r="B344" s="9" t="s">
        <v>307</v>
      </c>
      <c r="C344" s="4">
        <v>0.9</v>
      </c>
      <c r="D344" s="2">
        <f t="shared" si="5"/>
        <v>9.9999999999999978E-2</v>
      </c>
    </row>
    <row r="345" spans="1:4">
      <c r="A345" s="8">
        <v>945</v>
      </c>
      <c r="B345" s="9" t="s">
        <v>308</v>
      </c>
      <c r="C345" s="4">
        <v>0.8</v>
      </c>
      <c r="D345" s="2">
        <f t="shared" si="5"/>
        <v>0.19999999999999996</v>
      </c>
    </row>
    <row r="346" spans="1:4">
      <c r="A346" s="8">
        <v>947</v>
      </c>
      <c r="B346" s="9" t="s">
        <v>309</v>
      </c>
      <c r="C346" s="4">
        <v>0.2</v>
      </c>
      <c r="D346" s="2">
        <f t="shared" si="5"/>
        <v>0.8</v>
      </c>
    </row>
    <row r="347" spans="1:4">
      <c r="A347" s="8">
        <v>951</v>
      </c>
      <c r="B347" s="9" t="s">
        <v>655</v>
      </c>
      <c r="C347" s="4">
        <v>0.2</v>
      </c>
      <c r="D347" s="2">
        <f t="shared" si="5"/>
        <v>0.8</v>
      </c>
    </row>
    <row r="348" spans="1:4">
      <c r="A348" s="8">
        <v>952</v>
      </c>
      <c r="B348" s="9" t="s">
        <v>656</v>
      </c>
      <c r="C348" s="4">
        <v>0.2</v>
      </c>
      <c r="D348" s="2">
        <f t="shared" si="5"/>
        <v>0.8</v>
      </c>
    </row>
    <row r="349" spans="1:4">
      <c r="A349" s="8">
        <v>953</v>
      </c>
      <c r="B349" s="9" t="s">
        <v>657</v>
      </c>
      <c r="C349" s="4">
        <v>0.2</v>
      </c>
      <c r="D349" s="2">
        <f t="shared" si="5"/>
        <v>0.8</v>
      </c>
    </row>
    <row r="350" spans="1:4">
      <c r="A350" s="8">
        <v>956</v>
      </c>
      <c r="B350" s="9" t="s">
        <v>310</v>
      </c>
      <c r="C350" s="4">
        <v>0.5</v>
      </c>
      <c r="D350" s="2">
        <f t="shared" si="5"/>
        <v>0.5</v>
      </c>
    </row>
    <row r="351" spans="1:4">
      <c r="A351" s="8">
        <v>958</v>
      </c>
      <c r="B351" s="9" t="s">
        <v>311</v>
      </c>
      <c r="C351" s="4">
        <v>0.65</v>
      </c>
      <c r="D351" s="2">
        <f t="shared" si="5"/>
        <v>0.35</v>
      </c>
    </row>
    <row r="352" spans="1:4">
      <c r="A352" s="8">
        <v>960</v>
      </c>
      <c r="B352" s="9" t="s">
        <v>312</v>
      </c>
      <c r="C352" s="4">
        <v>0.75</v>
      </c>
      <c r="D352" s="2">
        <f t="shared" si="5"/>
        <v>0.25</v>
      </c>
    </row>
    <row r="353" spans="1:4">
      <c r="A353" s="8">
        <v>966</v>
      </c>
      <c r="B353" s="9" t="s">
        <v>313</v>
      </c>
      <c r="C353" s="4">
        <v>0.75</v>
      </c>
      <c r="D353" s="2">
        <f t="shared" si="5"/>
        <v>0.25</v>
      </c>
    </row>
    <row r="354" spans="1:4">
      <c r="A354" s="8">
        <v>968</v>
      </c>
      <c r="B354" s="9" t="s">
        <v>314</v>
      </c>
      <c r="C354" s="4">
        <v>0.75</v>
      </c>
      <c r="D354" s="2">
        <f t="shared" si="5"/>
        <v>0.25</v>
      </c>
    </row>
    <row r="355" spans="1:4">
      <c r="A355" s="8">
        <v>973</v>
      </c>
      <c r="B355" s="9" t="s">
        <v>315</v>
      </c>
      <c r="C355" s="4">
        <v>0.65</v>
      </c>
      <c r="D355" s="2">
        <f t="shared" si="5"/>
        <v>0.35</v>
      </c>
    </row>
    <row r="356" spans="1:4">
      <c r="A356" s="8">
        <v>974</v>
      </c>
      <c r="B356" s="9" t="s">
        <v>658</v>
      </c>
      <c r="C356" s="4">
        <v>0.1</v>
      </c>
      <c r="D356" s="2">
        <f t="shared" si="5"/>
        <v>0.9</v>
      </c>
    </row>
    <row r="357" spans="1:4">
      <c r="A357" s="8">
        <v>980</v>
      </c>
      <c r="B357" s="9" t="s">
        <v>316</v>
      </c>
      <c r="C357" s="4">
        <v>0.2</v>
      </c>
      <c r="D357" s="2">
        <f t="shared" si="5"/>
        <v>0.8</v>
      </c>
    </row>
    <row r="358" spans="1:4">
      <c r="A358" s="8">
        <v>981</v>
      </c>
      <c r="B358" s="9" t="s">
        <v>317</v>
      </c>
      <c r="C358" s="4">
        <v>0.6</v>
      </c>
      <c r="D358" s="2">
        <f t="shared" si="5"/>
        <v>0.4</v>
      </c>
    </row>
    <row r="359" spans="1:4">
      <c r="A359" s="8">
        <v>983</v>
      </c>
      <c r="B359" s="9" t="s">
        <v>318</v>
      </c>
      <c r="C359" s="4">
        <v>0.4</v>
      </c>
      <c r="D359" s="2">
        <f t="shared" si="5"/>
        <v>0.6</v>
      </c>
    </row>
    <row r="360" spans="1:4">
      <c r="A360" s="8">
        <v>984</v>
      </c>
      <c r="B360" s="9" t="s">
        <v>606</v>
      </c>
      <c r="C360" s="4">
        <v>0.4</v>
      </c>
      <c r="D360" s="2">
        <f t="shared" si="5"/>
        <v>0.6</v>
      </c>
    </row>
    <row r="361" spans="1:4">
      <c r="A361" s="8">
        <v>991</v>
      </c>
      <c r="B361" s="9" t="s">
        <v>319</v>
      </c>
      <c r="C361" s="4">
        <v>0.75</v>
      </c>
      <c r="D361" s="2">
        <f t="shared" si="5"/>
        <v>0.25</v>
      </c>
    </row>
    <row r="362" spans="1:4">
      <c r="A362" s="8">
        <v>992</v>
      </c>
      <c r="B362" s="9" t="s">
        <v>320</v>
      </c>
      <c r="C362" s="4">
        <v>0.7</v>
      </c>
      <c r="D362" s="2">
        <f t="shared" si="5"/>
        <v>0.30000000000000004</v>
      </c>
    </row>
    <row r="363" spans="1:4">
      <c r="A363" s="8">
        <v>994</v>
      </c>
      <c r="B363" s="9" t="s">
        <v>659</v>
      </c>
      <c r="C363" s="4">
        <v>0.1</v>
      </c>
      <c r="D363" s="2">
        <f t="shared" si="5"/>
        <v>0.9</v>
      </c>
    </row>
    <row r="364" spans="1:4">
      <c r="A364" s="8">
        <v>995</v>
      </c>
      <c r="B364" s="9" t="s">
        <v>321</v>
      </c>
      <c r="C364" s="4">
        <v>0.6</v>
      </c>
      <c r="D364" s="2">
        <f t="shared" si="5"/>
        <v>0.4</v>
      </c>
    </row>
    <row r="365" spans="1:4">
      <c r="A365" s="8">
        <v>996</v>
      </c>
      <c r="B365" s="9" t="s">
        <v>660</v>
      </c>
      <c r="C365" s="4">
        <v>0.1</v>
      </c>
      <c r="D365" s="2">
        <f t="shared" si="5"/>
        <v>0.9</v>
      </c>
    </row>
    <row r="366" spans="1:4">
      <c r="A366" s="8">
        <v>998</v>
      </c>
      <c r="B366" s="9" t="s">
        <v>322</v>
      </c>
      <c r="C366" s="4">
        <v>0.8</v>
      </c>
      <c r="D366" s="2">
        <f t="shared" si="5"/>
        <v>0.19999999999999996</v>
      </c>
    </row>
    <row r="367" spans="1:4">
      <c r="A367" s="8">
        <v>999</v>
      </c>
      <c r="B367" s="9" t="s">
        <v>323</v>
      </c>
      <c r="C367" s="4">
        <v>0.55000000000000004</v>
      </c>
      <c r="D367" s="2">
        <f t="shared" si="5"/>
        <v>0.44999999999999996</v>
      </c>
    </row>
    <row r="368" spans="1:4">
      <c r="A368" s="8">
        <v>1000</v>
      </c>
      <c r="B368" s="9" t="s">
        <v>324</v>
      </c>
      <c r="C368" s="4">
        <v>0.2</v>
      </c>
      <c r="D368" s="2">
        <f t="shared" si="5"/>
        <v>0.8</v>
      </c>
    </row>
    <row r="369" spans="1:4">
      <c r="A369" s="8">
        <v>1006</v>
      </c>
      <c r="B369" s="9" t="s">
        <v>325</v>
      </c>
      <c r="C369" s="4">
        <v>0.2</v>
      </c>
      <c r="D369" s="2">
        <f t="shared" si="5"/>
        <v>0.8</v>
      </c>
    </row>
    <row r="370" spans="1:4">
      <c r="A370" s="8">
        <v>1021</v>
      </c>
      <c r="B370" s="9" t="s">
        <v>661</v>
      </c>
      <c r="C370" s="4">
        <v>0.1</v>
      </c>
      <c r="D370" s="2">
        <f t="shared" si="5"/>
        <v>0.9</v>
      </c>
    </row>
    <row r="371" spans="1:4">
      <c r="A371" s="8">
        <v>1022</v>
      </c>
      <c r="B371" s="9" t="str">
        <f>UPPER("Feiyu Technology International Company Ltd.")</f>
        <v>FEIYU TECHNOLOGY INTERNATIONAL COMPANY LTD.</v>
      </c>
      <c r="C371" s="4">
        <v>0.1</v>
      </c>
      <c r="D371" s="2">
        <f t="shared" si="5"/>
        <v>0.9</v>
      </c>
    </row>
    <row r="372" spans="1:4">
      <c r="A372" s="8">
        <v>1030</v>
      </c>
      <c r="B372" s="9" t="s">
        <v>326</v>
      </c>
      <c r="C372" s="4">
        <v>0.35</v>
      </c>
      <c r="D372" s="2">
        <f t="shared" si="5"/>
        <v>0.65</v>
      </c>
    </row>
    <row r="373" spans="1:4">
      <c r="A373" s="8">
        <v>1031</v>
      </c>
      <c r="B373" s="9" t="s">
        <v>662</v>
      </c>
      <c r="C373" s="4">
        <v>0.5</v>
      </c>
      <c r="D373" s="2">
        <f t="shared" si="5"/>
        <v>0.5</v>
      </c>
    </row>
    <row r="374" spans="1:4">
      <c r="A374" s="8">
        <v>1033</v>
      </c>
      <c r="B374" s="9" t="str">
        <f>UPPER("Sinopec Oilfield Service Corporation - H Shares")</f>
        <v>SINOPEC OILFIELD SERVICE CORPORATION - H SHARES</v>
      </c>
      <c r="C374" s="4">
        <v>0.5</v>
      </c>
      <c r="D374" s="2">
        <f t="shared" si="5"/>
        <v>0.5</v>
      </c>
    </row>
    <row r="375" spans="1:4">
      <c r="A375" s="8">
        <v>1035</v>
      </c>
      <c r="B375" s="9" t="s">
        <v>663</v>
      </c>
      <c r="C375" s="4">
        <v>0.1</v>
      </c>
      <c r="D375" s="2">
        <f t="shared" si="5"/>
        <v>0.9</v>
      </c>
    </row>
    <row r="376" spans="1:4">
      <c r="A376" s="8">
        <v>1036</v>
      </c>
      <c r="B376" s="9" t="s">
        <v>664</v>
      </c>
      <c r="C376" s="4">
        <v>0.5</v>
      </c>
      <c r="D376" s="2">
        <f t="shared" si="5"/>
        <v>0.5</v>
      </c>
    </row>
    <row r="377" spans="1:4">
      <c r="A377" s="8">
        <v>1038</v>
      </c>
      <c r="B377" s="9" t="s">
        <v>327</v>
      </c>
      <c r="C377" s="4">
        <v>0.85</v>
      </c>
      <c r="D377" s="2">
        <f t="shared" si="5"/>
        <v>0.15000000000000002</v>
      </c>
    </row>
    <row r="378" spans="1:4">
      <c r="A378" s="8">
        <v>1043</v>
      </c>
      <c r="B378" s="9" t="s">
        <v>328</v>
      </c>
      <c r="C378" s="4">
        <v>0.3</v>
      </c>
      <c r="D378" s="2">
        <f t="shared" si="5"/>
        <v>0.7</v>
      </c>
    </row>
    <row r="379" spans="1:4">
      <c r="A379" s="8">
        <v>1044</v>
      </c>
      <c r="B379" s="9" t="s">
        <v>329</v>
      </c>
      <c r="C379" s="4">
        <v>0.8</v>
      </c>
      <c r="D379" s="2">
        <f t="shared" si="5"/>
        <v>0.19999999999999996</v>
      </c>
    </row>
    <row r="380" spans="1:4">
      <c r="A380" s="8">
        <v>1045</v>
      </c>
      <c r="B380" s="9" t="s">
        <v>607</v>
      </c>
      <c r="C380" s="4">
        <v>0.1</v>
      </c>
      <c r="D380" s="2">
        <f t="shared" si="5"/>
        <v>0.9</v>
      </c>
    </row>
    <row r="381" spans="1:4">
      <c r="A381" s="8">
        <v>1050</v>
      </c>
      <c r="B381" s="9" t="s">
        <v>329</v>
      </c>
      <c r="C381" s="4">
        <v>0.2</v>
      </c>
      <c r="D381" s="2">
        <f t="shared" si="5"/>
        <v>0.8</v>
      </c>
    </row>
    <row r="382" spans="1:4">
      <c r="A382" s="8">
        <v>1052</v>
      </c>
      <c r="B382" s="9" t="s">
        <v>330</v>
      </c>
      <c r="C382" s="4">
        <v>0.75</v>
      </c>
      <c r="D382" s="2">
        <f t="shared" si="5"/>
        <v>0.25</v>
      </c>
    </row>
    <row r="383" spans="1:4">
      <c r="A383" s="8">
        <v>1055</v>
      </c>
      <c r="B383" s="9" t="s">
        <v>331</v>
      </c>
      <c r="C383" s="4">
        <v>0.8</v>
      </c>
      <c r="D383" s="2">
        <f t="shared" si="5"/>
        <v>0.19999999999999996</v>
      </c>
    </row>
    <row r="384" spans="1:4">
      <c r="A384" s="8">
        <v>1060</v>
      </c>
      <c r="B384" s="9" t="s">
        <v>608</v>
      </c>
      <c r="C384" s="4">
        <v>0.3</v>
      </c>
      <c r="D384" s="2">
        <f t="shared" si="5"/>
        <v>0.7</v>
      </c>
    </row>
    <row r="385" spans="1:4">
      <c r="A385" s="8">
        <v>1065</v>
      </c>
      <c r="B385" s="9" t="s">
        <v>332</v>
      </c>
      <c r="C385" s="4">
        <v>0.45</v>
      </c>
      <c r="D385" s="2">
        <f t="shared" si="5"/>
        <v>0.55000000000000004</v>
      </c>
    </row>
    <row r="386" spans="1:4">
      <c r="A386" s="8">
        <v>1066</v>
      </c>
      <c r="B386" s="9" t="s">
        <v>333</v>
      </c>
      <c r="C386" s="4">
        <v>0.5</v>
      </c>
      <c r="D386" s="2">
        <f t="shared" si="5"/>
        <v>0.5</v>
      </c>
    </row>
    <row r="387" spans="1:4">
      <c r="A387" s="8">
        <v>1070</v>
      </c>
      <c r="B387" s="9" t="s">
        <v>334</v>
      </c>
      <c r="C387" s="4">
        <v>0.4</v>
      </c>
      <c r="D387" s="2">
        <f t="shared" si="5"/>
        <v>0.6</v>
      </c>
    </row>
    <row r="388" spans="1:4">
      <c r="A388" s="8">
        <v>1071</v>
      </c>
      <c r="B388" s="9" t="s">
        <v>335</v>
      </c>
      <c r="C388" s="4">
        <v>0.75</v>
      </c>
      <c r="D388" s="2">
        <f t="shared" si="5"/>
        <v>0.25</v>
      </c>
    </row>
    <row r="389" spans="1:4">
      <c r="A389" s="8">
        <v>1072</v>
      </c>
      <c r="B389" s="9" t="s">
        <v>336</v>
      </c>
      <c r="C389" s="4">
        <v>0.6</v>
      </c>
      <c r="D389" s="2">
        <f t="shared" si="5"/>
        <v>0.4</v>
      </c>
    </row>
    <row r="390" spans="1:4">
      <c r="A390" s="8">
        <v>1080</v>
      </c>
      <c r="B390" s="9" t="s">
        <v>337</v>
      </c>
      <c r="C390" s="4">
        <v>0.1</v>
      </c>
      <c r="D390" s="2">
        <f t="shared" ref="D390:D453" si="6">100%-C390</f>
        <v>0.9</v>
      </c>
    </row>
    <row r="391" spans="1:4">
      <c r="A391" s="8">
        <v>1083</v>
      </c>
      <c r="B391" s="9" t="s">
        <v>338</v>
      </c>
      <c r="C391" s="4">
        <v>0.75</v>
      </c>
      <c r="D391" s="2">
        <f t="shared" si="6"/>
        <v>0.25</v>
      </c>
    </row>
    <row r="392" spans="1:4">
      <c r="A392" s="8">
        <v>1086</v>
      </c>
      <c r="B392" s="9" t="s">
        <v>339</v>
      </c>
      <c r="C392" s="4">
        <v>0.4</v>
      </c>
      <c r="D392" s="2">
        <f t="shared" si="6"/>
        <v>0.6</v>
      </c>
    </row>
    <row r="393" spans="1:4">
      <c r="A393" s="8">
        <v>1088</v>
      </c>
      <c r="B393" s="9" t="s">
        <v>340</v>
      </c>
      <c r="C393" s="4">
        <v>0.8</v>
      </c>
      <c r="D393" s="2">
        <f t="shared" si="6"/>
        <v>0.19999999999999996</v>
      </c>
    </row>
    <row r="394" spans="1:4">
      <c r="A394" s="8">
        <v>1089</v>
      </c>
      <c r="B394" s="9" t="s">
        <v>665</v>
      </c>
      <c r="C394" s="4">
        <v>0.1</v>
      </c>
      <c r="D394" s="2">
        <f t="shared" si="6"/>
        <v>0.9</v>
      </c>
    </row>
    <row r="395" spans="1:4">
      <c r="A395" s="8">
        <v>1091</v>
      </c>
      <c r="B395" s="9" t="s">
        <v>341</v>
      </c>
      <c r="C395" s="4">
        <v>0.4</v>
      </c>
      <c r="D395" s="2">
        <f t="shared" si="6"/>
        <v>0.6</v>
      </c>
    </row>
    <row r="396" spans="1:4">
      <c r="A396" s="8">
        <v>1093</v>
      </c>
      <c r="B396" s="9" t="s">
        <v>342</v>
      </c>
      <c r="C396" s="4">
        <v>0.6</v>
      </c>
      <c r="D396" s="2">
        <f t="shared" si="6"/>
        <v>0.4</v>
      </c>
    </row>
    <row r="397" spans="1:4">
      <c r="A397" s="8">
        <v>1098</v>
      </c>
      <c r="B397" s="9" t="s">
        <v>343</v>
      </c>
      <c r="C397" s="4">
        <v>0.75</v>
      </c>
      <c r="D397" s="2">
        <f t="shared" si="6"/>
        <v>0.25</v>
      </c>
    </row>
    <row r="398" spans="1:4">
      <c r="A398" s="8">
        <v>1099</v>
      </c>
      <c r="B398" s="9" t="s">
        <v>344</v>
      </c>
      <c r="C398" s="4">
        <v>0.7</v>
      </c>
      <c r="D398" s="2">
        <f t="shared" si="6"/>
        <v>0.30000000000000004</v>
      </c>
    </row>
    <row r="399" spans="1:4">
      <c r="A399" s="8">
        <v>1100</v>
      </c>
      <c r="B399" s="9" t="s">
        <v>345</v>
      </c>
      <c r="C399" s="4">
        <v>0.2</v>
      </c>
      <c r="D399" s="2">
        <f t="shared" si="6"/>
        <v>0.8</v>
      </c>
    </row>
    <row r="400" spans="1:4">
      <c r="A400" s="8">
        <v>1105</v>
      </c>
      <c r="B400" s="9" t="s">
        <v>346</v>
      </c>
      <c r="C400" s="4">
        <v>0.5</v>
      </c>
      <c r="D400" s="2">
        <f t="shared" si="6"/>
        <v>0.5</v>
      </c>
    </row>
    <row r="401" spans="1:4">
      <c r="A401" s="8">
        <v>1108</v>
      </c>
      <c r="B401" s="9" t="s">
        <v>666</v>
      </c>
      <c r="C401" s="4">
        <v>0.2</v>
      </c>
      <c r="D401" s="2">
        <f t="shared" si="6"/>
        <v>0.8</v>
      </c>
    </row>
    <row r="402" spans="1:4">
      <c r="A402" s="8">
        <v>1109</v>
      </c>
      <c r="B402" s="9" t="s">
        <v>347</v>
      </c>
      <c r="C402" s="4">
        <v>0.8</v>
      </c>
      <c r="D402" s="2">
        <f t="shared" si="6"/>
        <v>0.19999999999999996</v>
      </c>
    </row>
    <row r="403" spans="1:4">
      <c r="A403" s="8">
        <v>1111</v>
      </c>
      <c r="B403" s="9" t="s">
        <v>348</v>
      </c>
      <c r="C403" s="4">
        <v>0.7</v>
      </c>
      <c r="D403" s="2">
        <f t="shared" si="6"/>
        <v>0.30000000000000004</v>
      </c>
    </row>
    <row r="404" spans="1:4">
      <c r="A404" s="8">
        <v>1112</v>
      </c>
      <c r="B404" s="9" t="s">
        <v>349</v>
      </c>
      <c r="C404" s="4">
        <v>0.45</v>
      </c>
      <c r="D404" s="2">
        <f t="shared" si="6"/>
        <v>0.55000000000000004</v>
      </c>
    </row>
    <row r="405" spans="1:4">
      <c r="A405" s="8">
        <v>1113</v>
      </c>
      <c r="B405" s="9" t="s">
        <v>667</v>
      </c>
      <c r="C405" s="4">
        <v>0.85</v>
      </c>
      <c r="D405" s="2">
        <f t="shared" si="6"/>
        <v>0.15000000000000002</v>
      </c>
    </row>
    <row r="406" spans="1:4">
      <c r="A406" s="8">
        <v>1114</v>
      </c>
      <c r="B406" s="9" t="s">
        <v>668</v>
      </c>
      <c r="C406" s="4">
        <v>0.75</v>
      </c>
      <c r="D406" s="2">
        <f t="shared" si="6"/>
        <v>0.25</v>
      </c>
    </row>
    <row r="407" spans="1:4">
      <c r="A407" s="8">
        <v>1117</v>
      </c>
      <c r="B407" s="9" t="s">
        <v>350</v>
      </c>
      <c r="C407" s="4">
        <v>0.4</v>
      </c>
      <c r="D407" s="2">
        <f t="shared" si="6"/>
        <v>0.6</v>
      </c>
    </row>
    <row r="408" spans="1:4">
      <c r="A408" s="8">
        <v>1122</v>
      </c>
      <c r="B408" s="9" t="s">
        <v>351</v>
      </c>
      <c r="C408" s="4">
        <v>0.6</v>
      </c>
      <c r="D408" s="2">
        <f t="shared" si="6"/>
        <v>0.4</v>
      </c>
    </row>
    <row r="409" spans="1:4">
      <c r="A409" s="8">
        <v>1124</v>
      </c>
      <c r="B409" s="9" t="s">
        <v>352</v>
      </c>
      <c r="C409" s="4">
        <v>0.3</v>
      </c>
      <c r="D409" s="2">
        <f t="shared" si="6"/>
        <v>0.7</v>
      </c>
    </row>
    <row r="410" spans="1:4">
      <c r="A410" s="8">
        <v>1125</v>
      </c>
      <c r="B410" s="9" t="s">
        <v>353</v>
      </c>
      <c r="C410" s="4">
        <v>0.2</v>
      </c>
      <c r="D410" s="2">
        <f t="shared" si="6"/>
        <v>0.8</v>
      </c>
    </row>
    <row r="411" spans="1:4">
      <c r="A411" s="8">
        <v>1127</v>
      </c>
      <c r="B411" s="9" t="s">
        <v>354</v>
      </c>
      <c r="C411" s="4">
        <v>0.2</v>
      </c>
      <c r="D411" s="2">
        <f t="shared" si="6"/>
        <v>0.8</v>
      </c>
    </row>
    <row r="412" spans="1:4">
      <c r="A412" s="8">
        <v>1128</v>
      </c>
      <c r="B412" s="9" t="s">
        <v>355</v>
      </c>
      <c r="C412" s="4">
        <v>0.8</v>
      </c>
      <c r="D412" s="2">
        <f t="shared" si="6"/>
        <v>0.19999999999999996</v>
      </c>
    </row>
    <row r="413" spans="1:4">
      <c r="A413" s="8">
        <v>1133</v>
      </c>
      <c r="B413" s="9" t="s">
        <v>356</v>
      </c>
      <c r="C413" s="4">
        <v>0.4</v>
      </c>
      <c r="D413" s="2">
        <f t="shared" si="6"/>
        <v>0.6</v>
      </c>
    </row>
    <row r="414" spans="1:4">
      <c r="A414" s="8">
        <v>1135</v>
      </c>
      <c r="B414" s="9" t="s">
        <v>357</v>
      </c>
      <c r="C414" s="4">
        <v>0.2</v>
      </c>
      <c r="D414" s="2">
        <f t="shared" si="6"/>
        <v>0.8</v>
      </c>
    </row>
    <row r="415" spans="1:4">
      <c r="A415" s="8">
        <v>1137</v>
      </c>
      <c r="B415" s="9" t="s">
        <v>358</v>
      </c>
      <c r="C415" s="4">
        <v>0.5</v>
      </c>
      <c r="D415" s="2">
        <f t="shared" si="6"/>
        <v>0.5</v>
      </c>
    </row>
    <row r="416" spans="1:4">
      <c r="A416" s="8">
        <v>1138</v>
      </c>
      <c r="B416" s="9" t="s">
        <v>359</v>
      </c>
      <c r="C416" s="4">
        <v>0.55000000000000004</v>
      </c>
      <c r="D416" s="2">
        <f t="shared" si="6"/>
        <v>0.44999999999999996</v>
      </c>
    </row>
    <row r="417" spans="1:4">
      <c r="A417" s="8">
        <v>1148</v>
      </c>
      <c r="B417" s="9" t="s">
        <v>360</v>
      </c>
      <c r="C417" s="4">
        <v>0.15</v>
      </c>
      <c r="D417" s="2">
        <f t="shared" si="6"/>
        <v>0.85</v>
      </c>
    </row>
    <row r="418" spans="1:4">
      <c r="A418" s="8">
        <v>1155</v>
      </c>
      <c r="B418" s="9" t="s">
        <v>361</v>
      </c>
      <c r="C418" s="4">
        <v>0.2</v>
      </c>
      <c r="D418" s="2">
        <f t="shared" si="6"/>
        <v>0.8</v>
      </c>
    </row>
    <row r="419" spans="1:4">
      <c r="A419" s="8">
        <v>1157</v>
      </c>
      <c r="B419" s="9" t="s">
        <v>362</v>
      </c>
      <c r="C419" s="4">
        <v>0.75</v>
      </c>
      <c r="D419" s="2">
        <f t="shared" si="6"/>
        <v>0.25</v>
      </c>
    </row>
    <row r="420" spans="1:4">
      <c r="A420" s="8">
        <v>1165</v>
      </c>
      <c r="B420" s="9" t="s">
        <v>363</v>
      </c>
      <c r="C420" s="4">
        <v>0.1</v>
      </c>
      <c r="D420" s="2">
        <f t="shared" si="6"/>
        <v>0.9</v>
      </c>
    </row>
    <row r="421" spans="1:4">
      <c r="A421" s="8">
        <v>1169</v>
      </c>
      <c r="B421" s="9" t="s">
        <v>364</v>
      </c>
      <c r="C421" s="4">
        <v>0.75</v>
      </c>
      <c r="D421" s="2">
        <f t="shared" si="6"/>
        <v>0.25</v>
      </c>
    </row>
    <row r="422" spans="1:4">
      <c r="A422" s="8">
        <v>1171</v>
      </c>
      <c r="B422" s="9" t="s">
        <v>365</v>
      </c>
      <c r="C422" s="4">
        <v>0.75</v>
      </c>
      <c r="D422" s="2">
        <f t="shared" si="6"/>
        <v>0.25</v>
      </c>
    </row>
    <row r="423" spans="1:4">
      <c r="A423" s="8">
        <v>1177</v>
      </c>
      <c r="B423" s="9" t="s">
        <v>366</v>
      </c>
      <c r="C423" s="4">
        <v>0.6</v>
      </c>
      <c r="D423" s="2">
        <f t="shared" si="6"/>
        <v>0.4</v>
      </c>
    </row>
    <row r="424" spans="1:4">
      <c r="A424" s="8">
        <v>1181</v>
      </c>
      <c r="B424" s="9" t="s">
        <v>367</v>
      </c>
      <c r="C424" s="4">
        <v>0.2</v>
      </c>
      <c r="D424" s="2">
        <f t="shared" si="6"/>
        <v>0.8</v>
      </c>
    </row>
    <row r="425" spans="1:4">
      <c r="A425" s="8">
        <v>1186</v>
      </c>
      <c r="B425" s="9" t="s">
        <v>368</v>
      </c>
      <c r="C425" s="4">
        <v>0.75</v>
      </c>
      <c r="D425" s="2">
        <f t="shared" si="6"/>
        <v>0.25</v>
      </c>
    </row>
    <row r="426" spans="1:4">
      <c r="A426" s="8">
        <v>1193</v>
      </c>
      <c r="B426" s="9" t="s">
        <v>369</v>
      </c>
      <c r="C426" s="4">
        <v>0.75</v>
      </c>
      <c r="D426" s="2">
        <f t="shared" si="6"/>
        <v>0.25</v>
      </c>
    </row>
    <row r="427" spans="1:4">
      <c r="A427" s="8">
        <v>1196</v>
      </c>
      <c r="B427" s="9" t="s">
        <v>669</v>
      </c>
      <c r="C427" s="4">
        <v>0.2</v>
      </c>
      <c r="D427" s="2">
        <f t="shared" si="6"/>
        <v>0.8</v>
      </c>
    </row>
    <row r="428" spans="1:4">
      <c r="A428" s="8">
        <v>1197</v>
      </c>
      <c r="B428" s="9" t="s">
        <v>670</v>
      </c>
      <c r="C428" s="4">
        <v>0.1</v>
      </c>
      <c r="D428" s="2">
        <f t="shared" si="6"/>
        <v>0.9</v>
      </c>
    </row>
    <row r="429" spans="1:4">
      <c r="A429" s="8">
        <v>1199</v>
      </c>
      <c r="B429" s="9" t="s">
        <v>370</v>
      </c>
      <c r="C429" s="4">
        <v>0.75</v>
      </c>
      <c r="D429" s="2">
        <f t="shared" si="6"/>
        <v>0.25</v>
      </c>
    </row>
    <row r="430" spans="1:4">
      <c r="A430" s="8">
        <v>1200</v>
      </c>
      <c r="B430" s="9" t="s">
        <v>371</v>
      </c>
      <c r="C430" s="4">
        <v>0.45</v>
      </c>
      <c r="D430" s="2">
        <f t="shared" si="6"/>
        <v>0.55000000000000004</v>
      </c>
    </row>
    <row r="431" spans="1:4">
      <c r="A431" s="8">
        <v>1203</v>
      </c>
      <c r="B431" s="9" t="s">
        <v>372</v>
      </c>
      <c r="C431" s="4">
        <v>0.45</v>
      </c>
      <c r="D431" s="2">
        <f t="shared" si="6"/>
        <v>0.55000000000000004</v>
      </c>
    </row>
    <row r="432" spans="1:4">
      <c r="A432" s="8">
        <v>1205</v>
      </c>
      <c r="B432" s="9" t="s">
        <v>373</v>
      </c>
      <c r="C432" s="4">
        <v>0.5</v>
      </c>
      <c r="D432" s="2">
        <f t="shared" si="6"/>
        <v>0.5</v>
      </c>
    </row>
    <row r="433" spans="1:4">
      <c r="A433" s="8">
        <v>1208</v>
      </c>
      <c r="B433" s="9" t="s">
        <v>374</v>
      </c>
      <c r="C433" s="4">
        <v>0.4</v>
      </c>
      <c r="D433" s="2">
        <f t="shared" si="6"/>
        <v>0.6</v>
      </c>
    </row>
    <row r="434" spans="1:4">
      <c r="A434" s="8">
        <v>1211</v>
      </c>
      <c r="B434" s="9" t="str">
        <f>UPPER("BYD Company Limited")</f>
        <v>BYD COMPANY LIMITED</v>
      </c>
      <c r="C434" s="4">
        <v>0.6</v>
      </c>
      <c r="D434" s="2">
        <f t="shared" si="6"/>
        <v>0.4</v>
      </c>
    </row>
    <row r="435" spans="1:4">
      <c r="A435" s="8">
        <v>1212</v>
      </c>
      <c r="B435" s="9" t="s">
        <v>375</v>
      </c>
      <c r="C435" s="4">
        <v>0.45</v>
      </c>
      <c r="D435" s="2">
        <f t="shared" si="6"/>
        <v>0.55000000000000004</v>
      </c>
    </row>
    <row r="436" spans="1:4">
      <c r="A436" s="8">
        <v>1216</v>
      </c>
      <c r="B436" s="9" t="s">
        <v>671</v>
      </c>
      <c r="C436" s="4">
        <v>0.2</v>
      </c>
      <c r="D436" s="2">
        <f t="shared" si="6"/>
        <v>0.8</v>
      </c>
    </row>
    <row r="437" spans="1:4">
      <c r="A437" s="8">
        <v>1219</v>
      </c>
      <c r="B437" s="9" t="s">
        <v>376</v>
      </c>
      <c r="C437" s="4">
        <v>0.2</v>
      </c>
      <c r="D437" s="2">
        <f t="shared" si="6"/>
        <v>0.8</v>
      </c>
    </row>
    <row r="438" spans="1:4">
      <c r="A438" s="8">
        <v>1224</v>
      </c>
      <c r="B438" s="9" t="s">
        <v>377</v>
      </c>
      <c r="C438" s="4">
        <v>0.35</v>
      </c>
      <c r="D438" s="2">
        <f t="shared" si="6"/>
        <v>0.65</v>
      </c>
    </row>
    <row r="439" spans="1:4">
      <c r="A439" s="8">
        <v>1230</v>
      </c>
      <c r="B439" s="9" t="s">
        <v>378</v>
      </c>
      <c r="C439" s="4">
        <v>0.15</v>
      </c>
      <c r="D439" s="2">
        <f t="shared" si="6"/>
        <v>0.85</v>
      </c>
    </row>
    <row r="440" spans="1:4">
      <c r="A440" s="8">
        <v>1232</v>
      </c>
      <c r="B440" s="9" t="s">
        <v>379</v>
      </c>
      <c r="C440" s="4">
        <v>0.3</v>
      </c>
      <c r="D440" s="2">
        <f t="shared" si="6"/>
        <v>0.7</v>
      </c>
    </row>
    <row r="441" spans="1:4">
      <c r="A441" s="8">
        <v>1234</v>
      </c>
      <c r="B441" s="9" t="s">
        <v>380</v>
      </c>
      <c r="C441" s="4">
        <v>0.3</v>
      </c>
      <c r="D441" s="2">
        <f t="shared" si="6"/>
        <v>0.7</v>
      </c>
    </row>
    <row r="442" spans="1:4">
      <c r="A442" s="8">
        <v>1235</v>
      </c>
      <c r="B442" s="9" t="s">
        <v>381</v>
      </c>
      <c r="C442" s="4">
        <v>0.4</v>
      </c>
      <c r="D442" s="2">
        <f t="shared" si="6"/>
        <v>0.6</v>
      </c>
    </row>
    <row r="443" spans="1:4">
      <c r="A443" s="8">
        <v>1238</v>
      </c>
      <c r="B443" s="9" t="s">
        <v>382</v>
      </c>
      <c r="C443" s="4">
        <v>0.45</v>
      </c>
      <c r="D443" s="2">
        <f t="shared" si="6"/>
        <v>0.55000000000000004</v>
      </c>
    </row>
    <row r="444" spans="1:4">
      <c r="A444" s="8">
        <v>1241</v>
      </c>
      <c r="B444" s="9" t="s">
        <v>383</v>
      </c>
      <c r="C444" s="4">
        <v>0.2</v>
      </c>
      <c r="D444" s="2">
        <f t="shared" si="6"/>
        <v>0.8</v>
      </c>
    </row>
    <row r="445" spans="1:4">
      <c r="A445" s="8">
        <v>1243</v>
      </c>
      <c r="B445" s="9" t="s">
        <v>672</v>
      </c>
      <c r="C445" s="4">
        <v>0.1</v>
      </c>
      <c r="D445" s="2">
        <f t="shared" si="6"/>
        <v>0.9</v>
      </c>
    </row>
    <row r="446" spans="1:4">
      <c r="A446" s="8">
        <v>1249</v>
      </c>
      <c r="B446" s="9" t="s">
        <v>385</v>
      </c>
      <c r="C446" s="4">
        <v>0.2</v>
      </c>
      <c r="D446" s="2">
        <f t="shared" si="6"/>
        <v>0.8</v>
      </c>
    </row>
    <row r="447" spans="1:4">
      <c r="A447" s="8">
        <v>1251</v>
      </c>
      <c r="B447" s="9" t="s">
        <v>386</v>
      </c>
      <c r="C447" s="4">
        <v>0.2</v>
      </c>
      <c r="D447" s="2">
        <f t="shared" si="6"/>
        <v>0.8</v>
      </c>
    </row>
    <row r="448" spans="1:4">
      <c r="A448" s="8">
        <v>1252</v>
      </c>
      <c r="B448" s="9" t="s">
        <v>387</v>
      </c>
      <c r="C448" s="4">
        <v>0.15</v>
      </c>
      <c r="D448" s="2">
        <f t="shared" si="6"/>
        <v>0.85</v>
      </c>
    </row>
    <row r="449" spans="1:4" s="24" customFormat="1" ht="15.75">
      <c r="A449" s="8">
        <v>1257</v>
      </c>
      <c r="B449" s="9" t="s">
        <v>673</v>
      </c>
      <c r="C449" s="4">
        <v>0.7</v>
      </c>
      <c r="D449" s="2">
        <f t="shared" si="6"/>
        <v>0.30000000000000004</v>
      </c>
    </row>
    <row r="450" spans="1:4">
      <c r="A450" s="8">
        <v>1260</v>
      </c>
      <c r="B450" s="9" t="s">
        <v>388</v>
      </c>
      <c r="C450" s="4">
        <v>0.1</v>
      </c>
      <c r="D450" s="2">
        <f t="shared" si="6"/>
        <v>0.9</v>
      </c>
    </row>
    <row r="451" spans="1:4">
      <c r="A451" s="8">
        <v>1262</v>
      </c>
      <c r="B451" s="9" t="s">
        <v>389</v>
      </c>
      <c r="C451" s="4">
        <v>0.1</v>
      </c>
      <c r="D451" s="2">
        <f t="shared" si="6"/>
        <v>0.9</v>
      </c>
    </row>
    <row r="452" spans="1:4">
      <c r="A452" s="8">
        <v>1270</v>
      </c>
      <c r="B452" s="9" t="s">
        <v>390</v>
      </c>
      <c r="C452" s="4">
        <v>0.6</v>
      </c>
      <c r="D452" s="2">
        <f t="shared" si="6"/>
        <v>0.4</v>
      </c>
    </row>
    <row r="453" spans="1:4">
      <c r="A453" s="8">
        <v>1272</v>
      </c>
      <c r="B453" s="9" t="s">
        <v>674</v>
      </c>
      <c r="C453" s="4">
        <v>0.15</v>
      </c>
      <c r="D453" s="2">
        <f t="shared" si="6"/>
        <v>0.85</v>
      </c>
    </row>
    <row r="454" spans="1:4">
      <c r="A454" s="8">
        <v>1280</v>
      </c>
      <c r="B454" s="9" t="s">
        <v>391</v>
      </c>
      <c r="C454" s="4">
        <v>0.2</v>
      </c>
      <c r="D454" s="2">
        <f t="shared" ref="D454:D517" si="7">100%-C454</f>
        <v>0.8</v>
      </c>
    </row>
    <row r="455" spans="1:4">
      <c r="A455" s="8">
        <v>1285</v>
      </c>
      <c r="B455" s="9" t="str">
        <f>UPPER("Jiashili Group Limited")</f>
        <v>JIASHILI GROUP LIMITED</v>
      </c>
      <c r="C455" s="4">
        <v>0.1</v>
      </c>
      <c r="D455" s="2">
        <f t="shared" si="7"/>
        <v>0.9</v>
      </c>
    </row>
    <row r="456" spans="1:4">
      <c r="A456" s="8">
        <v>1288</v>
      </c>
      <c r="B456" s="9" t="s">
        <v>392</v>
      </c>
      <c r="C456" s="4">
        <v>0.8</v>
      </c>
      <c r="D456" s="2">
        <f t="shared" si="7"/>
        <v>0.19999999999999996</v>
      </c>
    </row>
    <row r="457" spans="1:4">
      <c r="A457" s="8">
        <v>1290</v>
      </c>
      <c r="B457" s="9" t="s">
        <v>393</v>
      </c>
      <c r="C457" s="4">
        <v>0.2</v>
      </c>
      <c r="D457" s="2">
        <f t="shared" si="7"/>
        <v>0.8</v>
      </c>
    </row>
    <row r="458" spans="1:4">
      <c r="A458" s="8">
        <v>1293</v>
      </c>
      <c r="B458" s="9" t="s">
        <v>394</v>
      </c>
      <c r="C458" s="4">
        <v>0.5</v>
      </c>
      <c r="D458" s="2">
        <f t="shared" si="7"/>
        <v>0.5</v>
      </c>
    </row>
    <row r="459" spans="1:4">
      <c r="A459" s="8">
        <v>1296</v>
      </c>
      <c r="B459" s="9" t="s">
        <v>395</v>
      </c>
      <c r="C459" s="4">
        <v>0.2</v>
      </c>
      <c r="D459" s="2">
        <f t="shared" si="7"/>
        <v>0.8</v>
      </c>
    </row>
    <row r="460" spans="1:4">
      <c r="A460" s="8">
        <v>1297</v>
      </c>
      <c r="B460" s="9" t="s">
        <v>396</v>
      </c>
      <c r="C460" s="4">
        <v>0.1</v>
      </c>
      <c r="D460" s="2">
        <f t="shared" si="7"/>
        <v>0.9</v>
      </c>
    </row>
    <row r="461" spans="1:4">
      <c r="A461" s="8">
        <v>1299</v>
      </c>
      <c r="B461" s="9" t="s">
        <v>397</v>
      </c>
      <c r="C461" s="4">
        <v>0.85</v>
      </c>
      <c r="D461" s="2">
        <f t="shared" si="7"/>
        <v>0.15000000000000002</v>
      </c>
    </row>
    <row r="462" spans="1:4">
      <c r="A462" s="8">
        <v>1301</v>
      </c>
      <c r="B462" s="9" t="str">
        <f>UPPER("D&amp;G Technology Holding Company Limited")</f>
        <v>D&amp;G TECHNOLOGY HOLDING COMPANY LIMITED</v>
      </c>
      <c r="C462" s="4">
        <v>0.1</v>
      </c>
      <c r="D462" s="2">
        <f t="shared" si="7"/>
        <v>0.9</v>
      </c>
    </row>
    <row r="463" spans="1:4">
      <c r="A463" s="8">
        <v>1302</v>
      </c>
      <c r="B463" s="9" t="s">
        <v>675</v>
      </c>
      <c r="C463" s="4">
        <v>0.2</v>
      </c>
      <c r="D463" s="2">
        <f t="shared" si="7"/>
        <v>0.8</v>
      </c>
    </row>
    <row r="464" spans="1:4">
      <c r="A464" s="8">
        <v>1308</v>
      </c>
      <c r="B464" s="9" t="s">
        <v>398</v>
      </c>
      <c r="C464" s="4">
        <v>0.5</v>
      </c>
      <c r="D464" s="2">
        <f t="shared" si="7"/>
        <v>0.5</v>
      </c>
    </row>
    <row r="465" spans="1:4">
      <c r="A465" s="8">
        <v>1310</v>
      </c>
      <c r="B465" s="9" t="str">
        <f>UPPER("Hong Kong Broadband Network Limited")</f>
        <v>HONG KONG BROADBAND NETWORK LIMITED</v>
      </c>
      <c r="C465" s="4">
        <v>0.5</v>
      </c>
      <c r="D465" s="2">
        <f t="shared" si="7"/>
        <v>0.5</v>
      </c>
    </row>
    <row r="466" spans="1:4">
      <c r="A466" s="8">
        <v>1312</v>
      </c>
      <c r="B466" s="9" t="s">
        <v>399</v>
      </c>
      <c r="C466" s="4">
        <v>0.1</v>
      </c>
      <c r="D466" s="2">
        <f t="shared" si="7"/>
        <v>0.9</v>
      </c>
    </row>
    <row r="467" spans="1:4">
      <c r="A467" s="8">
        <v>1313</v>
      </c>
      <c r="B467" s="9" t="s">
        <v>400</v>
      </c>
      <c r="C467" s="4">
        <v>0.75</v>
      </c>
      <c r="D467" s="2">
        <f t="shared" si="7"/>
        <v>0.25</v>
      </c>
    </row>
    <row r="468" spans="1:4">
      <c r="A468" s="8">
        <v>1314</v>
      </c>
      <c r="B468" s="9" t="s">
        <v>401</v>
      </c>
      <c r="C468" s="4">
        <v>0.3</v>
      </c>
      <c r="D468" s="2">
        <f t="shared" si="7"/>
        <v>0.7</v>
      </c>
    </row>
    <row r="469" spans="1:4">
      <c r="A469" s="8">
        <v>1315</v>
      </c>
      <c r="B469" s="9" t="s">
        <v>676</v>
      </c>
      <c r="C469" s="4">
        <v>0.1</v>
      </c>
      <c r="D469" s="2">
        <f t="shared" si="7"/>
        <v>0.9</v>
      </c>
    </row>
    <row r="470" spans="1:4">
      <c r="A470" s="8">
        <v>1316</v>
      </c>
      <c r="B470" s="9" t="s">
        <v>677</v>
      </c>
      <c r="C470" s="4">
        <v>0.5</v>
      </c>
      <c r="D470" s="2">
        <f t="shared" si="7"/>
        <v>0.5</v>
      </c>
    </row>
    <row r="471" spans="1:4">
      <c r="A471" s="8">
        <v>1317</v>
      </c>
      <c r="B471" s="9" t="str">
        <f>UPPER("China Maple Leaf Educational Systems Limited")</f>
        <v>CHINA MAPLE LEAF EDUCATIONAL SYSTEMS LIMITED</v>
      </c>
      <c r="C471" s="4">
        <v>0.4</v>
      </c>
      <c r="D471" s="2">
        <f t="shared" si="7"/>
        <v>0.6</v>
      </c>
    </row>
    <row r="472" spans="1:4">
      <c r="A472" s="8">
        <v>1319</v>
      </c>
      <c r="B472" s="9" t="s">
        <v>402</v>
      </c>
      <c r="C472" s="4">
        <v>0.2</v>
      </c>
      <c r="D472" s="2">
        <f t="shared" si="7"/>
        <v>0.8</v>
      </c>
    </row>
    <row r="473" spans="1:4">
      <c r="A473" s="8">
        <v>1321</v>
      </c>
      <c r="B473" s="9" t="str">
        <f>UPPER("China New City Commercial Development Limited")</f>
        <v>CHINA NEW CITY COMMERCIAL DEVELOPMENT LIMITED</v>
      </c>
      <c r="C473" s="4">
        <v>0.3</v>
      </c>
      <c r="D473" s="2">
        <f t="shared" si="7"/>
        <v>0.7</v>
      </c>
    </row>
    <row r="474" spans="1:4">
      <c r="A474" s="8">
        <v>1330</v>
      </c>
      <c r="B474" s="9" t="str">
        <f>UPPER("Dynagreen Environmental Protection Group Co., Ltd.")</f>
        <v>DYNAGREEN ENVIRONMENTAL PROTECTION GROUP CO., LTD.</v>
      </c>
      <c r="C474" s="4">
        <v>0.1</v>
      </c>
      <c r="D474" s="2">
        <f t="shared" si="7"/>
        <v>0.9</v>
      </c>
    </row>
    <row r="475" spans="1:4">
      <c r="A475" s="8">
        <v>1333</v>
      </c>
      <c r="B475" s="9" t="s">
        <v>678</v>
      </c>
      <c r="C475" s="4">
        <v>0.2</v>
      </c>
      <c r="D475" s="2">
        <f t="shared" si="7"/>
        <v>0.8</v>
      </c>
    </row>
    <row r="476" spans="1:4">
      <c r="A476" s="8">
        <v>1336</v>
      </c>
      <c r="B476" s="9" t="s">
        <v>403</v>
      </c>
      <c r="C476" s="4">
        <v>0.75</v>
      </c>
      <c r="D476" s="2">
        <f t="shared" si="7"/>
        <v>0.25</v>
      </c>
    </row>
    <row r="477" spans="1:4">
      <c r="A477" s="8">
        <v>1337</v>
      </c>
      <c r="B477" s="9" t="s">
        <v>1772</v>
      </c>
      <c r="C477" s="4">
        <v>0.5</v>
      </c>
      <c r="D477" s="2">
        <f t="shared" si="7"/>
        <v>0.5</v>
      </c>
    </row>
    <row r="478" spans="1:4">
      <c r="A478" s="8">
        <v>1339</v>
      </c>
      <c r="B478" s="9" t="s">
        <v>404</v>
      </c>
      <c r="C478" s="4">
        <v>0.8</v>
      </c>
      <c r="D478" s="2">
        <f t="shared" si="7"/>
        <v>0.19999999999999996</v>
      </c>
    </row>
    <row r="479" spans="1:4">
      <c r="A479" s="8">
        <v>1345</v>
      </c>
      <c r="B479" s="9" t="s">
        <v>405</v>
      </c>
      <c r="C479" s="4">
        <v>0.2</v>
      </c>
      <c r="D479" s="2">
        <f t="shared" si="7"/>
        <v>0.8</v>
      </c>
    </row>
    <row r="480" spans="1:4">
      <c r="A480" s="8">
        <v>1347</v>
      </c>
      <c r="B480" s="9" t="str">
        <f>UPPER("Hua Hong Semiconductor Limited")</f>
        <v>HUA HONG SEMICONDUCTOR LIMITED</v>
      </c>
      <c r="C480" s="4">
        <v>0.5</v>
      </c>
      <c r="D480" s="2">
        <f t="shared" si="7"/>
        <v>0.5</v>
      </c>
    </row>
    <row r="481" spans="1:4">
      <c r="A481" s="8">
        <v>1357</v>
      </c>
      <c r="B481" s="9" t="s">
        <v>679</v>
      </c>
      <c r="C481" s="4">
        <v>0.4</v>
      </c>
      <c r="D481" s="2">
        <f t="shared" si="7"/>
        <v>0.6</v>
      </c>
    </row>
    <row r="482" spans="1:4">
      <c r="A482" s="8">
        <v>1358</v>
      </c>
      <c r="B482" s="9" t="s">
        <v>406</v>
      </c>
      <c r="C482" s="4">
        <v>0.2</v>
      </c>
      <c r="D482" s="2">
        <f t="shared" si="7"/>
        <v>0.8</v>
      </c>
    </row>
    <row r="483" spans="1:4">
      <c r="A483" s="8">
        <v>1359</v>
      </c>
      <c r="B483" s="9" t="s">
        <v>407</v>
      </c>
      <c r="C483" s="4">
        <v>0.75</v>
      </c>
      <c r="D483" s="2">
        <f t="shared" si="7"/>
        <v>0.25</v>
      </c>
    </row>
    <row r="484" spans="1:4">
      <c r="A484" s="8">
        <v>1361</v>
      </c>
      <c r="B484" s="9" t="s">
        <v>408</v>
      </c>
      <c r="C484" s="4">
        <v>0.2</v>
      </c>
      <c r="D484" s="2">
        <f t="shared" si="7"/>
        <v>0.8</v>
      </c>
    </row>
    <row r="485" spans="1:4">
      <c r="A485" s="8">
        <v>1363</v>
      </c>
      <c r="B485" s="9" t="s">
        <v>409</v>
      </c>
      <c r="C485" s="4">
        <v>0.2</v>
      </c>
      <c r="D485" s="2">
        <f t="shared" si="7"/>
        <v>0.8</v>
      </c>
    </row>
    <row r="486" spans="1:4">
      <c r="A486" s="8">
        <v>1366</v>
      </c>
      <c r="B486" s="9" t="s">
        <v>680</v>
      </c>
      <c r="C486" s="4">
        <v>0.3</v>
      </c>
      <c r="D486" s="2">
        <f t="shared" si="7"/>
        <v>0.7</v>
      </c>
    </row>
    <row r="487" spans="1:4">
      <c r="A487" s="8">
        <v>1368</v>
      </c>
      <c r="B487" s="9" t="s">
        <v>410</v>
      </c>
      <c r="C487" s="4">
        <v>0.55000000000000004</v>
      </c>
      <c r="D487" s="2">
        <f t="shared" si="7"/>
        <v>0.44999999999999996</v>
      </c>
    </row>
    <row r="488" spans="1:4">
      <c r="A488" s="8">
        <v>1373</v>
      </c>
      <c r="B488" s="9" t="s">
        <v>411</v>
      </c>
      <c r="C488" s="4">
        <v>0.1</v>
      </c>
      <c r="D488" s="2">
        <f t="shared" si="7"/>
        <v>0.9</v>
      </c>
    </row>
    <row r="489" spans="1:4">
      <c r="A489" s="8">
        <v>1375</v>
      </c>
      <c r="B489" s="9" t="str">
        <f>UPPER("Central China Securities Co., Ltd.")</f>
        <v>CENTRAL CHINA SECURITIES CO., LTD.</v>
      </c>
      <c r="C489" s="4">
        <v>0.75</v>
      </c>
      <c r="D489" s="2">
        <f t="shared" si="7"/>
        <v>0.25</v>
      </c>
    </row>
    <row r="490" spans="1:4">
      <c r="A490" s="8">
        <v>1378</v>
      </c>
      <c r="B490" s="9" t="s">
        <v>412</v>
      </c>
      <c r="C490" s="4">
        <v>0.2</v>
      </c>
      <c r="D490" s="2">
        <f t="shared" si="7"/>
        <v>0.8</v>
      </c>
    </row>
    <row r="491" spans="1:4">
      <c r="A491" s="8">
        <v>1381</v>
      </c>
      <c r="B491" s="9" t="s">
        <v>681</v>
      </c>
      <c r="C491" s="4">
        <v>0.5</v>
      </c>
      <c r="D491" s="2">
        <f t="shared" si="7"/>
        <v>0.5</v>
      </c>
    </row>
    <row r="492" spans="1:4">
      <c r="A492" s="8">
        <v>1382</v>
      </c>
      <c r="B492" s="9" t="s">
        <v>413</v>
      </c>
      <c r="C492" s="4">
        <v>0.5</v>
      </c>
      <c r="D492" s="2">
        <f t="shared" si="7"/>
        <v>0.5</v>
      </c>
    </row>
    <row r="493" spans="1:4">
      <c r="A493" s="8">
        <v>1386</v>
      </c>
      <c r="B493" s="9" t="s">
        <v>7</v>
      </c>
      <c r="C493" s="4">
        <v>0.1</v>
      </c>
      <c r="D493" s="2">
        <f t="shared" si="7"/>
        <v>0.9</v>
      </c>
    </row>
    <row r="494" spans="1:4">
      <c r="A494" s="8">
        <v>1388</v>
      </c>
      <c r="B494" s="9" t="s">
        <v>414</v>
      </c>
      <c r="C494" s="4">
        <v>0.2</v>
      </c>
      <c r="D494" s="2">
        <f t="shared" si="7"/>
        <v>0.8</v>
      </c>
    </row>
    <row r="495" spans="1:4">
      <c r="A495" s="8">
        <v>1398</v>
      </c>
      <c r="B495" s="9" t="s">
        <v>414</v>
      </c>
      <c r="C495" s="4">
        <v>0.85</v>
      </c>
      <c r="D495" s="2">
        <f t="shared" si="7"/>
        <v>0.15000000000000002</v>
      </c>
    </row>
    <row r="496" spans="1:4">
      <c r="A496" s="8">
        <v>1419</v>
      </c>
      <c r="B496" s="9" t="s">
        <v>616</v>
      </c>
      <c r="C496" s="4">
        <v>0.1</v>
      </c>
      <c r="D496" s="2">
        <f t="shared" si="7"/>
        <v>0.9</v>
      </c>
    </row>
    <row r="497" spans="1:4">
      <c r="A497" s="8">
        <v>1420</v>
      </c>
      <c r="B497" s="9" t="s">
        <v>682</v>
      </c>
      <c r="C497" s="4">
        <v>0.1</v>
      </c>
      <c r="D497" s="2">
        <f t="shared" si="7"/>
        <v>0.9</v>
      </c>
    </row>
    <row r="498" spans="1:4">
      <c r="A498" s="8">
        <v>1428</v>
      </c>
      <c r="B498" s="9" t="s">
        <v>415</v>
      </c>
      <c r="C498" s="4">
        <v>0.7</v>
      </c>
      <c r="D498" s="2">
        <f t="shared" si="7"/>
        <v>0.30000000000000004</v>
      </c>
    </row>
    <row r="499" spans="1:4">
      <c r="A499" s="8">
        <v>1430</v>
      </c>
      <c r="B499" s="9" t="s">
        <v>609</v>
      </c>
      <c r="C499" s="4">
        <v>0.1</v>
      </c>
      <c r="D499" s="2">
        <f t="shared" si="7"/>
        <v>0.9</v>
      </c>
    </row>
    <row r="500" spans="1:4">
      <c r="A500" s="8">
        <v>1431</v>
      </c>
      <c r="B500" s="9" t="s">
        <v>416</v>
      </c>
      <c r="C500" s="4">
        <v>0.2</v>
      </c>
      <c r="D500" s="2">
        <f t="shared" si="7"/>
        <v>0.8</v>
      </c>
    </row>
    <row r="501" spans="1:4">
      <c r="A501" s="8">
        <v>1443</v>
      </c>
      <c r="B501" s="9" t="s">
        <v>683</v>
      </c>
      <c r="C501" s="4">
        <v>0.1</v>
      </c>
      <c r="D501" s="2">
        <f t="shared" si="7"/>
        <v>0.9</v>
      </c>
    </row>
    <row r="502" spans="1:4">
      <c r="A502" s="8">
        <v>1446</v>
      </c>
      <c r="B502" s="9" t="str">
        <f>UPPER("Hung Fook Tong Group Holdings Limited")</f>
        <v>HUNG FOOK TONG GROUP HOLDINGS LIMITED</v>
      </c>
      <c r="C502" s="4">
        <v>0.3</v>
      </c>
      <c r="D502" s="2">
        <f t="shared" si="7"/>
        <v>0.7</v>
      </c>
    </row>
    <row r="503" spans="1:4">
      <c r="A503" s="8">
        <v>1447</v>
      </c>
      <c r="B503" s="9" t="s">
        <v>610</v>
      </c>
      <c r="C503" s="4">
        <v>0.1</v>
      </c>
      <c r="D503" s="2">
        <f t="shared" si="7"/>
        <v>0.9</v>
      </c>
    </row>
    <row r="504" spans="1:4">
      <c r="A504" s="8">
        <v>1448</v>
      </c>
      <c r="B504" s="9" t="s">
        <v>417</v>
      </c>
      <c r="C504" s="4">
        <v>0.55000000000000004</v>
      </c>
      <c r="D504" s="2">
        <f t="shared" si="7"/>
        <v>0.44999999999999996</v>
      </c>
    </row>
    <row r="505" spans="1:4">
      <c r="A505" s="8">
        <v>1450</v>
      </c>
      <c r="B505" s="9" t="str">
        <f>UPPER("Century Sage Scientific Holdings Limited")</f>
        <v>CENTURY SAGE SCIENTIFIC HOLDINGS LIMITED</v>
      </c>
      <c r="C505" s="4">
        <v>0.1</v>
      </c>
      <c r="D505" s="2">
        <f t="shared" si="7"/>
        <v>0.9</v>
      </c>
    </row>
    <row r="506" spans="1:4">
      <c r="A506" s="8">
        <v>1452</v>
      </c>
      <c r="B506" s="9" t="s">
        <v>684</v>
      </c>
      <c r="C506" s="4">
        <v>0.1</v>
      </c>
      <c r="D506" s="2">
        <f t="shared" si="7"/>
        <v>0.9</v>
      </c>
    </row>
    <row r="507" spans="1:4">
      <c r="A507" s="8">
        <v>1456</v>
      </c>
      <c r="B507" s="9" t="s">
        <v>685</v>
      </c>
      <c r="C507" s="4">
        <v>0.3</v>
      </c>
      <c r="D507" s="2">
        <f t="shared" si="7"/>
        <v>0.7</v>
      </c>
    </row>
    <row r="508" spans="1:4">
      <c r="A508" s="8">
        <v>1458</v>
      </c>
      <c r="B508" s="9" t="s">
        <v>686</v>
      </c>
      <c r="C508" s="4">
        <v>0.4</v>
      </c>
      <c r="D508" s="2">
        <f t="shared" si="7"/>
        <v>0.6</v>
      </c>
    </row>
    <row r="509" spans="1:4">
      <c r="A509" s="8">
        <v>1461</v>
      </c>
      <c r="B509" s="9" t="str">
        <f>UPPER("LUZHENG FUTURES Company Limited")</f>
        <v>LUZHENG FUTURES COMPANY LIMITED</v>
      </c>
      <c r="C509" s="4">
        <v>0.1</v>
      </c>
      <c r="D509" s="2">
        <f t="shared" si="7"/>
        <v>0.9</v>
      </c>
    </row>
    <row r="510" spans="1:4">
      <c r="A510" s="8">
        <v>1469</v>
      </c>
      <c r="B510" s="9" t="s">
        <v>687</v>
      </c>
      <c r="C510" s="4">
        <v>0.5</v>
      </c>
      <c r="D510" s="2">
        <f t="shared" si="7"/>
        <v>0.5</v>
      </c>
    </row>
    <row r="511" spans="1:4">
      <c r="A511" s="8">
        <v>1476</v>
      </c>
      <c r="B511" s="9" t="s">
        <v>688</v>
      </c>
      <c r="C511" s="4">
        <v>0.2</v>
      </c>
      <c r="D511" s="2">
        <f t="shared" si="7"/>
        <v>0.8</v>
      </c>
    </row>
    <row r="512" spans="1:4">
      <c r="A512" s="8">
        <v>1480</v>
      </c>
      <c r="B512" s="9" t="s">
        <v>689</v>
      </c>
      <c r="C512" s="4">
        <v>0.1</v>
      </c>
      <c r="D512" s="2">
        <f t="shared" si="7"/>
        <v>0.9</v>
      </c>
    </row>
    <row r="513" spans="1:4">
      <c r="A513" s="8">
        <v>1492</v>
      </c>
      <c r="B513" s="9" t="s">
        <v>690</v>
      </c>
      <c r="C513" s="4">
        <v>0.1</v>
      </c>
      <c r="D513" s="2">
        <f t="shared" si="7"/>
        <v>0.9</v>
      </c>
    </row>
    <row r="514" spans="1:4">
      <c r="A514" s="8">
        <v>1495</v>
      </c>
      <c r="B514" s="9" t="s">
        <v>691</v>
      </c>
      <c r="C514" s="4">
        <v>0.1</v>
      </c>
      <c r="D514" s="2">
        <f t="shared" si="7"/>
        <v>0.9</v>
      </c>
    </row>
    <row r="515" spans="1:4">
      <c r="A515" s="8">
        <v>1496</v>
      </c>
      <c r="B515" s="9" t="s">
        <v>692</v>
      </c>
      <c r="C515" s="4">
        <v>0.1</v>
      </c>
      <c r="D515" s="2">
        <f t="shared" si="7"/>
        <v>0.9</v>
      </c>
    </row>
    <row r="516" spans="1:4">
      <c r="A516" s="8">
        <v>1498</v>
      </c>
      <c r="B516" s="9" t="str">
        <f>UPPER("PuraPharm Corporation Limited")</f>
        <v>PURAPHARM CORPORATION LIMITED</v>
      </c>
      <c r="C516" s="4">
        <v>0.1</v>
      </c>
      <c r="D516" s="2">
        <f t="shared" si="7"/>
        <v>0.9</v>
      </c>
    </row>
    <row r="517" spans="1:4">
      <c r="A517" s="8">
        <v>1508</v>
      </c>
      <c r="B517" s="9" t="s">
        <v>693</v>
      </c>
      <c r="C517" s="4">
        <v>0.75</v>
      </c>
      <c r="D517" s="2">
        <f t="shared" si="7"/>
        <v>0.25</v>
      </c>
    </row>
    <row r="518" spans="1:4">
      <c r="A518" s="8">
        <v>1509</v>
      </c>
      <c r="B518" s="9" t="s">
        <v>694</v>
      </c>
      <c r="C518" s="4">
        <v>0.1</v>
      </c>
      <c r="D518" s="2">
        <f t="shared" ref="D518:D581" si="8">100%-C518</f>
        <v>0.9</v>
      </c>
    </row>
    <row r="519" spans="1:4">
      <c r="A519" s="8">
        <v>1513</v>
      </c>
      <c r="B519" s="9" t="s">
        <v>695</v>
      </c>
      <c r="C519" s="4">
        <v>0.5</v>
      </c>
      <c r="D519" s="2">
        <f t="shared" si="8"/>
        <v>0.5</v>
      </c>
    </row>
    <row r="520" spans="1:4">
      <c r="A520" s="8">
        <v>1515</v>
      </c>
      <c r="B520" s="9" t="s">
        <v>418</v>
      </c>
      <c r="C520" s="4">
        <v>0.75</v>
      </c>
      <c r="D520" s="2">
        <f t="shared" si="8"/>
        <v>0.25</v>
      </c>
    </row>
    <row r="521" spans="1:4">
      <c r="A521" s="8">
        <v>1518</v>
      </c>
      <c r="B521" s="9" t="s">
        <v>696</v>
      </c>
      <c r="C521" s="4">
        <v>0.1</v>
      </c>
      <c r="D521" s="2">
        <f t="shared" si="8"/>
        <v>0.9</v>
      </c>
    </row>
    <row r="522" spans="1:4">
      <c r="A522" s="8">
        <v>1523</v>
      </c>
      <c r="B522" s="9" t="s">
        <v>697</v>
      </c>
      <c r="C522" s="4">
        <v>0.1</v>
      </c>
      <c r="D522" s="2">
        <f t="shared" si="8"/>
        <v>0.9</v>
      </c>
    </row>
    <row r="523" spans="1:4">
      <c r="A523" s="8">
        <v>1526</v>
      </c>
      <c r="B523" s="9" t="s">
        <v>698</v>
      </c>
      <c r="C523" s="4">
        <v>0.1</v>
      </c>
      <c r="D523" s="2">
        <f t="shared" si="8"/>
        <v>0.9</v>
      </c>
    </row>
    <row r="524" spans="1:4">
      <c r="A524" s="8">
        <v>1527</v>
      </c>
      <c r="B524" s="9" t="s">
        <v>699</v>
      </c>
      <c r="C524" s="4">
        <v>0.1</v>
      </c>
      <c r="D524" s="2">
        <f t="shared" si="8"/>
        <v>0.9</v>
      </c>
    </row>
    <row r="525" spans="1:4">
      <c r="A525" s="8">
        <v>1528</v>
      </c>
      <c r="B525" s="9" t="str">
        <f>UPPER("Red Star Macalline Group Corporation Ltd.")</f>
        <v>RED STAR MACALLINE GROUP CORPORATION LTD.</v>
      </c>
      <c r="C525" s="4">
        <v>0.5</v>
      </c>
      <c r="D525" s="2">
        <f t="shared" si="8"/>
        <v>0.5</v>
      </c>
    </row>
    <row r="526" spans="1:4">
      <c r="A526" s="8">
        <v>1530</v>
      </c>
      <c r="B526" s="9" t="s">
        <v>700</v>
      </c>
      <c r="C526" s="4">
        <v>0.5</v>
      </c>
      <c r="D526" s="2">
        <f t="shared" si="8"/>
        <v>0.5</v>
      </c>
    </row>
    <row r="527" spans="1:4">
      <c r="A527" s="8">
        <v>1532</v>
      </c>
      <c r="B527" s="9" t="s">
        <v>701</v>
      </c>
      <c r="C527" s="4">
        <v>0.1</v>
      </c>
      <c r="D527" s="2">
        <f t="shared" si="8"/>
        <v>0.9</v>
      </c>
    </row>
    <row r="528" spans="1:4">
      <c r="A528" s="8">
        <v>1533</v>
      </c>
      <c r="B528" s="9" t="s">
        <v>702</v>
      </c>
      <c r="C528" s="4">
        <v>0.1</v>
      </c>
      <c r="D528" s="2">
        <f t="shared" si="8"/>
        <v>0.9</v>
      </c>
    </row>
    <row r="529" spans="1:4">
      <c r="A529" s="8">
        <v>1536</v>
      </c>
      <c r="B529" s="9" t="s">
        <v>703</v>
      </c>
      <c r="C529" s="4">
        <v>0.1</v>
      </c>
      <c r="D529" s="2">
        <f t="shared" si="8"/>
        <v>0.9</v>
      </c>
    </row>
    <row r="530" spans="1:4">
      <c r="A530" s="8">
        <v>1538</v>
      </c>
      <c r="B530" s="9" t="s">
        <v>704</v>
      </c>
      <c r="C530" s="4">
        <v>0.1</v>
      </c>
      <c r="D530" s="2">
        <f t="shared" si="8"/>
        <v>0.9</v>
      </c>
    </row>
    <row r="531" spans="1:4">
      <c r="A531" s="8">
        <v>1547</v>
      </c>
      <c r="B531" s="9" t="s">
        <v>705</v>
      </c>
      <c r="C531" s="4">
        <v>0.1</v>
      </c>
      <c r="D531" s="2">
        <f t="shared" si="8"/>
        <v>0.9</v>
      </c>
    </row>
    <row r="532" spans="1:4">
      <c r="A532" s="8">
        <v>1548</v>
      </c>
      <c r="B532" s="9" t="s">
        <v>706</v>
      </c>
      <c r="C532" s="4">
        <v>0.1</v>
      </c>
      <c r="D532" s="2">
        <f t="shared" si="8"/>
        <v>0.9</v>
      </c>
    </row>
    <row r="533" spans="1:4">
      <c r="A533" s="8">
        <v>1549</v>
      </c>
      <c r="B533" s="9" t="s">
        <v>707</v>
      </c>
      <c r="C533" s="4">
        <v>0.1</v>
      </c>
      <c r="D533" s="2">
        <f t="shared" si="8"/>
        <v>0.9</v>
      </c>
    </row>
    <row r="534" spans="1:4">
      <c r="A534" s="8">
        <v>1551</v>
      </c>
      <c r="B534" s="9" t="s">
        <v>708</v>
      </c>
      <c r="C534" s="4">
        <v>0.3</v>
      </c>
      <c r="D534" s="2">
        <f t="shared" si="8"/>
        <v>0.7</v>
      </c>
    </row>
    <row r="535" spans="1:4">
      <c r="A535" s="8">
        <v>1552</v>
      </c>
      <c r="B535" s="9" t="s">
        <v>709</v>
      </c>
      <c r="C535" s="4">
        <v>0.1</v>
      </c>
      <c r="D535" s="2">
        <f t="shared" si="8"/>
        <v>0.9</v>
      </c>
    </row>
    <row r="536" spans="1:4">
      <c r="A536" s="8">
        <v>1555</v>
      </c>
      <c r="B536" s="9" t="s">
        <v>419</v>
      </c>
      <c r="C536" s="4">
        <v>0.1</v>
      </c>
      <c r="D536" s="2">
        <f t="shared" si="8"/>
        <v>0.9</v>
      </c>
    </row>
    <row r="537" spans="1:4">
      <c r="A537" s="8">
        <v>1556</v>
      </c>
      <c r="B537" s="9" t="s">
        <v>710</v>
      </c>
      <c r="C537" s="4">
        <v>0.1</v>
      </c>
      <c r="D537" s="2">
        <f t="shared" si="8"/>
        <v>0.9</v>
      </c>
    </row>
    <row r="538" spans="1:4">
      <c r="A538" s="8">
        <v>1557</v>
      </c>
      <c r="B538" s="9" t="s">
        <v>711</v>
      </c>
      <c r="C538" s="4">
        <v>0.1</v>
      </c>
      <c r="D538" s="2">
        <f t="shared" si="8"/>
        <v>0.9</v>
      </c>
    </row>
    <row r="539" spans="1:4">
      <c r="A539" s="8">
        <v>1558</v>
      </c>
      <c r="B539" s="9" t="str">
        <f>UPPER("YiChang HEC ChangJiang Pharmaceutical Co., Ltd.")</f>
        <v>YICHANG HEC CHANGJIANG PHARMACEUTICAL CO., LTD.</v>
      </c>
      <c r="C539" s="4">
        <v>0.1</v>
      </c>
      <c r="D539" s="2">
        <f t="shared" si="8"/>
        <v>0.9</v>
      </c>
    </row>
    <row r="540" spans="1:4">
      <c r="A540" s="8">
        <v>1560</v>
      </c>
      <c r="B540" s="9" t="s">
        <v>712</v>
      </c>
      <c r="C540" s="4">
        <v>0.1</v>
      </c>
      <c r="D540" s="2">
        <f t="shared" si="8"/>
        <v>0.9</v>
      </c>
    </row>
    <row r="541" spans="1:4">
      <c r="A541" s="8">
        <v>1561</v>
      </c>
      <c r="B541" s="9" t="s">
        <v>713</v>
      </c>
      <c r="C541" s="4">
        <v>0.1</v>
      </c>
      <c r="D541" s="2">
        <f t="shared" si="8"/>
        <v>0.9</v>
      </c>
    </row>
    <row r="542" spans="1:4">
      <c r="A542" s="8">
        <v>1565</v>
      </c>
      <c r="B542" s="9" t="str">
        <f>UPPER("Virscend Education Company Limited")</f>
        <v>VIRSCEND EDUCATION COMPANY LIMITED</v>
      </c>
      <c r="C542" s="4">
        <v>0.1</v>
      </c>
      <c r="D542" s="2">
        <f t="shared" si="8"/>
        <v>0.9</v>
      </c>
    </row>
    <row r="543" spans="1:4">
      <c r="A543" s="8">
        <v>1566</v>
      </c>
      <c r="B543" s="9" t="s">
        <v>714</v>
      </c>
      <c r="C543" s="4">
        <v>0.1</v>
      </c>
      <c r="D543" s="2">
        <f t="shared" si="8"/>
        <v>0.9</v>
      </c>
    </row>
    <row r="544" spans="1:4">
      <c r="A544" s="8">
        <v>1568</v>
      </c>
      <c r="B544" s="9" t="s">
        <v>715</v>
      </c>
      <c r="C544" s="4">
        <v>0.1</v>
      </c>
      <c r="D544" s="2">
        <f t="shared" si="8"/>
        <v>0.9</v>
      </c>
    </row>
    <row r="545" spans="1:4">
      <c r="A545" s="8">
        <v>1569</v>
      </c>
      <c r="B545" s="9" t="s">
        <v>716</v>
      </c>
      <c r="C545" s="4">
        <v>0.1</v>
      </c>
      <c r="D545" s="2">
        <f t="shared" si="8"/>
        <v>0.9</v>
      </c>
    </row>
    <row r="546" spans="1:4">
      <c r="A546" s="8">
        <v>1569</v>
      </c>
      <c r="B546" s="9" t="s">
        <v>717</v>
      </c>
      <c r="C546" s="4">
        <v>0.1</v>
      </c>
      <c r="D546" s="2">
        <f t="shared" si="8"/>
        <v>0.9</v>
      </c>
    </row>
    <row r="547" spans="1:4">
      <c r="A547" s="8">
        <v>1572</v>
      </c>
      <c r="B547" s="9" t="s">
        <v>718</v>
      </c>
      <c r="C547" s="4">
        <v>0.1</v>
      </c>
      <c r="D547" s="2">
        <f t="shared" si="8"/>
        <v>0.9</v>
      </c>
    </row>
    <row r="548" spans="1:4">
      <c r="A548" s="8">
        <v>1573</v>
      </c>
      <c r="B548" s="9" t="s">
        <v>719</v>
      </c>
      <c r="C548" s="4">
        <v>0.1</v>
      </c>
      <c r="D548" s="2">
        <f t="shared" si="8"/>
        <v>0.9</v>
      </c>
    </row>
    <row r="549" spans="1:4">
      <c r="A549" s="8">
        <v>1575</v>
      </c>
      <c r="B549" s="9" t="s">
        <v>720</v>
      </c>
      <c r="C549" s="4">
        <v>0.1</v>
      </c>
      <c r="D549" s="2">
        <f t="shared" si="8"/>
        <v>0.9</v>
      </c>
    </row>
    <row r="550" spans="1:4">
      <c r="A550" s="8">
        <v>1577</v>
      </c>
      <c r="B550" s="9" t="s">
        <v>721</v>
      </c>
      <c r="C550" s="4">
        <v>0.1</v>
      </c>
      <c r="D550" s="2">
        <f t="shared" si="8"/>
        <v>0.9</v>
      </c>
    </row>
    <row r="551" spans="1:4">
      <c r="A551" s="8">
        <v>1578</v>
      </c>
      <c r="B551" s="9" t="s">
        <v>613</v>
      </c>
      <c r="C551" s="4">
        <v>0.3</v>
      </c>
      <c r="D551" s="2">
        <f t="shared" si="8"/>
        <v>0.7</v>
      </c>
    </row>
    <row r="552" spans="1:4">
      <c r="A552" s="8">
        <v>1579</v>
      </c>
      <c r="B552" s="9" t="s">
        <v>722</v>
      </c>
      <c r="C552" s="4">
        <v>0.1</v>
      </c>
      <c r="D552" s="2">
        <f t="shared" si="8"/>
        <v>0.9</v>
      </c>
    </row>
    <row r="553" spans="1:4">
      <c r="A553" s="8">
        <v>1581</v>
      </c>
      <c r="B553" s="9" t="s">
        <v>723</v>
      </c>
      <c r="C553" s="4">
        <v>0.1</v>
      </c>
      <c r="D553" s="2">
        <f t="shared" si="8"/>
        <v>0.9</v>
      </c>
    </row>
    <row r="554" spans="1:4">
      <c r="A554" s="8">
        <v>1585</v>
      </c>
      <c r="B554" s="9" t="s">
        <v>724</v>
      </c>
      <c r="C554" s="4">
        <v>0.1</v>
      </c>
      <c r="D554" s="2">
        <f t="shared" si="8"/>
        <v>0.9</v>
      </c>
    </row>
    <row r="555" spans="1:4">
      <c r="A555" s="8">
        <v>1586</v>
      </c>
      <c r="B555" s="9" t="s">
        <v>725</v>
      </c>
      <c r="C555" s="4">
        <v>0.1</v>
      </c>
      <c r="D555" s="2">
        <f t="shared" si="8"/>
        <v>0.9</v>
      </c>
    </row>
    <row r="556" spans="1:4">
      <c r="A556" s="8">
        <v>1588</v>
      </c>
      <c r="B556" s="9" t="str">
        <f>UPPER("CHANJET INFORMATION TECHNOLOGY COMPANY LIMITED")</f>
        <v>CHANJET INFORMATION TECHNOLOGY COMPANY LIMITED</v>
      </c>
      <c r="C556" s="4">
        <v>0.1</v>
      </c>
      <c r="D556" s="2">
        <f t="shared" si="8"/>
        <v>0.9</v>
      </c>
    </row>
    <row r="557" spans="1:4">
      <c r="A557" s="8">
        <v>1589</v>
      </c>
      <c r="B557" s="9" t="s">
        <v>726</v>
      </c>
      <c r="C557" s="4">
        <v>0.1</v>
      </c>
      <c r="D557" s="2">
        <f t="shared" si="8"/>
        <v>0.9</v>
      </c>
    </row>
    <row r="558" spans="1:4">
      <c r="A558" s="8">
        <v>1596</v>
      </c>
      <c r="B558" s="9" t="s">
        <v>727</v>
      </c>
      <c r="C558" s="4">
        <v>0.1</v>
      </c>
      <c r="D558" s="2">
        <f t="shared" si="8"/>
        <v>0.9</v>
      </c>
    </row>
    <row r="559" spans="1:4">
      <c r="A559" s="8">
        <v>1599</v>
      </c>
      <c r="B559" s="9" t="str">
        <f>UPPER("Beijing Urban Construction Design &amp; Development Group Co., Limited")</f>
        <v>BEIJING URBAN CONSTRUCTION DESIGN &amp; DEVELOPMENT GROUP CO., LIMITED</v>
      </c>
      <c r="C559" s="4">
        <v>0.1</v>
      </c>
      <c r="D559" s="2">
        <f t="shared" si="8"/>
        <v>0.9</v>
      </c>
    </row>
    <row r="560" spans="1:4">
      <c r="A560" s="8">
        <v>1606</v>
      </c>
      <c r="B560" s="9" t="s">
        <v>728</v>
      </c>
      <c r="C560" s="4">
        <v>0.5</v>
      </c>
      <c r="D560" s="2">
        <f t="shared" si="8"/>
        <v>0.5</v>
      </c>
    </row>
    <row r="561" spans="1:4">
      <c r="A561" s="8">
        <v>1608</v>
      </c>
      <c r="B561" s="9" t="s">
        <v>729</v>
      </c>
      <c r="C561" s="4">
        <v>0.1</v>
      </c>
      <c r="D561" s="2">
        <f t="shared" si="8"/>
        <v>0.9</v>
      </c>
    </row>
    <row r="562" spans="1:4">
      <c r="A562" s="8">
        <v>1609</v>
      </c>
      <c r="B562" s="9" t="s">
        <v>730</v>
      </c>
      <c r="C562" s="4">
        <v>0.1</v>
      </c>
      <c r="D562" s="2">
        <f t="shared" si="8"/>
        <v>0.9</v>
      </c>
    </row>
    <row r="563" spans="1:4">
      <c r="A563" s="8">
        <v>1610</v>
      </c>
      <c r="B563" s="9" t="s">
        <v>731</v>
      </c>
      <c r="C563" s="4">
        <v>0.5</v>
      </c>
      <c r="D563" s="2">
        <f t="shared" si="8"/>
        <v>0.5</v>
      </c>
    </row>
    <row r="564" spans="1:4">
      <c r="A564" s="8">
        <v>1611</v>
      </c>
      <c r="B564" s="9" t="s">
        <v>732</v>
      </c>
      <c r="C564" s="4">
        <v>0.1</v>
      </c>
      <c r="D564" s="2">
        <f t="shared" si="8"/>
        <v>0.9</v>
      </c>
    </row>
    <row r="565" spans="1:4">
      <c r="A565" s="8">
        <v>1612</v>
      </c>
      <c r="B565" s="9" t="s">
        <v>733</v>
      </c>
      <c r="C565" s="4">
        <v>0.1</v>
      </c>
      <c r="D565" s="2">
        <f t="shared" si="8"/>
        <v>0.9</v>
      </c>
    </row>
    <row r="566" spans="1:4">
      <c r="A566" s="8">
        <v>1613</v>
      </c>
      <c r="B566" s="9" t="s">
        <v>420</v>
      </c>
      <c r="C566" s="4">
        <v>0.1</v>
      </c>
      <c r="D566" s="2">
        <f t="shared" si="8"/>
        <v>0.9</v>
      </c>
    </row>
    <row r="567" spans="1:4">
      <c r="A567" s="8">
        <v>1617</v>
      </c>
      <c r="B567" s="9" t="s">
        <v>734</v>
      </c>
      <c r="C567" s="4">
        <v>0.1</v>
      </c>
      <c r="D567" s="2">
        <f t="shared" si="8"/>
        <v>0.9</v>
      </c>
    </row>
    <row r="568" spans="1:4">
      <c r="A568" s="8">
        <v>1618</v>
      </c>
      <c r="B568" s="9" t="s">
        <v>421</v>
      </c>
      <c r="C568" s="4">
        <v>0.6</v>
      </c>
      <c r="D568" s="2">
        <f t="shared" si="8"/>
        <v>0.4</v>
      </c>
    </row>
    <row r="569" spans="1:4">
      <c r="A569" s="8">
        <v>1623</v>
      </c>
      <c r="B569" s="9" t="s">
        <v>735</v>
      </c>
      <c r="C569" s="4">
        <v>0.2</v>
      </c>
      <c r="D569" s="2">
        <f t="shared" si="8"/>
        <v>0.8</v>
      </c>
    </row>
    <row r="570" spans="1:4">
      <c r="A570" s="8">
        <v>1625</v>
      </c>
      <c r="B570" s="9" t="s">
        <v>1766</v>
      </c>
      <c r="C570" s="4">
        <v>0.1</v>
      </c>
      <c r="D570" s="2">
        <f t="shared" si="8"/>
        <v>0.9</v>
      </c>
    </row>
    <row r="571" spans="1:4">
      <c r="A571" s="8">
        <v>1626</v>
      </c>
      <c r="B571" s="9" t="str">
        <f>UPPER("JIA YAO HOLDINGS LIMITED")</f>
        <v>JIA YAO HOLDINGS LIMITED</v>
      </c>
      <c r="C571" s="4">
        <v>0.1</v>
      </c>
      <c r="D571" s="2">
        <f t="shared" si="8"/>
        <v>0.9</v>
      </c>
    </row>
    <row r="572" spans="1:4">
      <c r="A572" s="8">
        <v>1627</v>
      </c>
      <c r="B572" s="9" t="s">
        <v>736</v>
      </c>
      <c r="C572" s="4">
        <v>0.1</v>
      </c>
      <c r="D572" s="2">
        <f t="shared" si="8"/>
        <v>0.9</v>
      </c>
    </row>
    <row r="573" spans="1:4">
      <c r="A573" s="8">
        <v>1628</v>
      </c>
      <c r="B573" s="9" t="s">
        <v>737</v>
      </c>
      <c r="C573" s="4">
        <v>0.45</v>
      </c>
      <c r="D573" s="2">
        <f t="shared" si="8"/>
        <v>0.55000000000000004</v>
      </c>
    </row>
    <row r="574" spans="1:4">
      <c r="A574" s="8">
        <v>1629</v>
      </c>
      <c r="B574" s="9" t="s">
        <v>738</v>
      </c>
      <c r="C574" s="4">
        <v>0.1</v>
      </c>
      <c r="D574" s="2">
        <f t="shared" si="8"/>
        <v>0.9</v>
      </c>
    </row>
    <row r="575" spans="1:4">
      <c r="A575" s="8">
        <v>1630</v>
      </c>
      <c r="B575" s="9" t="s">
        <v>739</v>
      </c>
      <c r="C575" s="4">
        <v>0.1</v>
      </c>
      <c r="D575" s="2">
        <f t="shared" si="8"/>
        <v>0.9</v>
      </c>
    </row>
    <row r="576" spans="1:4">
      <c r="A576" s="8">
        <v>1635</v>
      </c>
      <c r="B576" s="9" t="s">
        <v>740</v>
      </c>
      <c r="C576" s="4">
        <v>0.2</v>
      </c>
      <c r="D576" s="2">
        <f t="shared" si="8"/>
        <v>0.8</v>
      </c>
    </row>
    <row r="577" spans="1:4">
      <c r="A577" s="8">
        <v>1636</v>
      </c>
      <c r="B577" s="9" t="s">
        <v>422</v>
      </c>
      <c r="C577" s="4">
        <v>0.1</v>
      </c>
      <c r="D577" s="2">
        <f t="shared" si="8"/>
        <v>0.9</v>
      </c>
    </row>
    <row r="578" spans="1:4">
      <c r="A578" s="8">
        <v>1637</v>
      </c>
      <c r="B578" s="9" t="s">
        <v>741</v>
      </c>
      <c r="C578" s="4">
        <v>0.1</v>
      </c>
      <c r="D578" s="2">
        <f t="shared" si="8"/>
        <v>0.9</v>
      </c>
    </row>
    <row r="579" spans="1:4">
      <c r="A579" s="8">
        <v>1638</v>
      </c>
      <c r="B579" s="9" t="s">
        <v>742</v>
      </c>
      <c r="C579" s="4">
        <v>0.3</v>
      </c>
      <c r="D579" s="2">
        <f t="shared" si="8"/>
        <v>0.7</v>
      </c>
    </row>
    <row r="580" spans="1:4">
      <c r="A580" s="8">
        <v>1649</v>
      </c>
      <c r="B580" s="9" t="s">
        <v>743</v>
      </c>
      <c r="C580" s="4">
        <v>0.1</v>
      </c>
      <c r="D580" s="2">
        <f t="shared" si="8"/>
        <v>0.9</v>
      </c>
    </row>
    <row r="581" spans="1:4">
      <c r="A581" s="8">
        <v>1651</v>
      </c>
      <c r="B581" s="9" t="s">
        <v>744</v>
      </c>
      <c r="C581" s="4">
        <v>0.1</v>
      </c>
      <c r="D581" s="2">
        <f t="shared" si="8"/>
        <v>0.9</v>
      </c>
    </row>
    <row r="582" spans="1:4">
      <c r="A582" s="8">
        <v>1655</v>
      </c>
      <c r="B582" s="9" t="s">
        <v>745</v>
      </c>
      <c r="C582" s="4">
        <v>0.1</v>
      </c>
      <c r="D582" s="2">
        <f t="shared" ref="D582:D646" si="9">100%-C582</f>
        <v>0.9</v>
      </c>
    </row>
    <row r="583" spans="1:4">
      <c r="A583" s="8">
        <v>1656</v>
      </c>
      <c r="B583" s="9" t="s">
        <v>746</v>
      </c>
      <c r="C583" s="4">
        <v>0.1</v>
      </c>
      <c r="D583" s="2">
        <f t="shared" si="9"/>
        <v>0.9</v>
      </c>
    </row>
    <row r="584" spans="1:4">
      <c r="A584" s="8">
        <v>1658</v>
      </c>
      <c r="B584" s="9" t="s">
        <v>747</v>
      </c>
      <c r="C584" s="4">
        <v>0.75</v>
      </c>
      <c r="D584" s="2">
        <f t="shared" si="9"/>
        <v>0.25</v>
      </c>
    </row>
    <row r="585" spans="1:4">
      <c r="A585" s="8">
        <v>1660</v>
      </c>
      <c r="B585" s="9" t="s">
        <v>748</v>
      </c>
      <c r="C585" s="4">
        <v>0.1</v>
      </c>
      <c r="D585" s="2">
        <f t="shared" si="9"/>
        <v>0.9</v>
      </c>
    </row>
    <row r="586" spans="1:4">
      <c r="A586" s="8">
        <v>1662</v>
      </c>
      <c r="B586" s="9" t="s">
        <v>749</v>
      </c>
      <c r="C586" s="4">
        <v>0.1</v>
      </c>
      <c r="D586" s="2">
        <f t="shared" si="9"/>
        <v>0.9</v>
      </c>
    </row>
    <row r="587" spans="1:4">
      <c r="A587" s="8">
        <v>1666</v>
      </c>
      <c r="B587" s="9" t="s">
        <v>423</v>
      </c>
      <c r="C587" s="4">
        <v>0.45</v>
      </c>
      <c r="D587" s="2">
        <f t="shared" si="9"/>
        <v>0.55000000000000004</v>
      </c>
    </row>
    <row r="588" spans="1:4">
      <c r="A588" s="8">
        <v>1667</v>
      </c>
      <c r="B588" s="9" t="s">
        <v>750</v>
      </c>
      <c r="C588" s="4">
        <v>0.1</v>
      </c>
      <c r="D588" s="2">
        <f t="shared" si="9"/>
        <v>0.9</v>
      </c>
    </row>
    <row r="589" spans="1:4">
      <c r="A589" s="8">
        <v>1668</v>
      </c>
      <c r="B589" s="9" t="str">
        <f>UPPER("China South City Holdings Ltd")</f>
        <v>CHINA SOUTH CITY HOLDINGS LTD</v>
      </c>
      <c r="C589" s="4">
        <v>0.5</v>
      </c>
      <c r="D589" s="2">
        <f t="shared" si="9"/>
        <v>0.5</v>
      </c>
    </row>
    <row r="590" spans="1:4">
      <c r="A590" s="8">
        <v>1669</v>
      </c>
      <c r="B590" s="9" t="str">
        <f>UPPER("GLOBAL INTERNATIONAL CREDIT GROUP LIMITED")</f>
        <v>GLOBAL INTERNATIONAL CREDIT GROUP LIMITED</v>
      </c>
      <c r="C590" s="4">
        <v>0.1</v>
      </c>
      <c r="D590" s="2">
        <f t="shared" si="9"/>
        <v>0.9</v>
      </c>
    </row>
    <row r="591" spans="1:4">
      <c r="A591" s="8">
        <v>1676</v>
      </c>
      <c r="B591" s="9" t="s">
        <v>618</v>
      </c>
      <c r="C591" s="4">
        <v>0.1</v>
      </c>
      <c r="D591" s="2">
        <f t="shared" si="9"/>
        <v>0.9</v>
      </c>
    </row>
    <row r="592" spans="1:4">
      <c r="A592" s="8">
        <v>1680</v>
      </c>
      <c r="B592" s="9" t="s">
        <v>424</v>
      </c>
      <c r="C592" s="4">
        <v>0.4</v>
      </c>
      <c r="D592" s="2">
        <f t="shared" si="9"/>
        <v>0.6</v>
      </c>
    </row>
    <row r="593" spans="1:4">
      <c r="A593" s="8">
        <v>1681</v>
      </c>
      <c r="B593" s="9" t="s">
        <v>425</v>
      </c>
      <c r="C593" s="4">
        <v>0.1</v>
      </c>
      <c r="D593" s="2">
        <f t="shared" si="9"/>
        <v>0.9</v>
      </c>
    </row>
    <row r="594" spans="1:4">
      <c r="A594" s="8">
        <v>1682</v>
      </c>
      <c r="B594" s="9" t="str">
        <f>UPPER("Highlight China IoT International Ltd.")</f>
        <v>HIGHLIGHT CHINA IOT INTERNATIONAL LTD.</v>
      </c>
      <c r="C594" s="4">
        <v>0.1</v>
      </c>
      <c r="D594" s="2">
        <f t="shared" si="9"/>
        <v>0.9</v>
      </c>
    </row>
    <row r="595" spans="1:4">
      <c r="A595" s="8">
        <v>1685</v>
      </c>
      <c r="B595" s="9" t="s">
        <v>426</v>
      </c>
      <c r="C595" s="4">
        <v>0.15</v>
      </c>
      <c r="D595" s="2">
        <f t="shared" si="9"/>
        <v>0.85</v>
      </c>
    </row>
    <row r="596" spans="1:4">
      <c r="A596" s="8">
        <v>1693</v>
      </c>
      <c r="B596" s="9" t="s">
        <v>751</v>
      </c>
      <c r="C596" s="4">
        <v>0.1</v>
      </c>
      <c r="D596" s="2">
        <f t="shared" si="9"/>
        <v>0.9</v>
      </c>
    </row>
    <row r="597" spans="1:4">
      <c r="A597" s="8">
        <v>1695</v>
      </c>
      <c r="B597" s="9" t="s">
        <v>752</v>
      </c>
      <c r="C597" s="4">
        <v>0.1</v>
      </c>
      <c r="D597" s="2">
        <f t="shared" si="9"/>
        <v>0.9</v>
      </c>
    </row>
    <row r="598" spans="1:4">
      <c r="A598" s="8">
        <v>1696</v>
      </c>
      <c r="B598" s="9" t="s">
        <v>753</v>
      </c>
      <c r="C598" s="4">
        <v>0.2</v>
      </c>
      <c r="D598" s="2">
        <f t="shared" si="9"/>
        <v>0.8</v>
      </c>
    </row>
    <row r="599" spans="1:4">
      <c r="A599" s="8">
        <v>1700</v>
      </c>
      <c r="B599" s="9" t="s">
        <v>427</v>
      </c>
      <c r="C599" s="4">
        <v>0.2</v>
      </c>
      <c r="D599" s="2">
        <f t="shared" si="9"/>
        <v>0.8</v>
      </c>
    </row>
    <row r="600" spans="1:4">
      <c r="A600" s="8">
        <v>1702</v>
      </c>
      <c r="B600" s="9" t="s">
        <v>754</v>
      </c>
      <c r="C600" s="4">
        <v>0.1</v>
      </c>
      <c r="D600" s="2">
        <f t="shared" si="9"/>
        <v>0.9</v>
      </c>
    </row>
    <row r="601" spans="1:4">
      <c r="A601" s="8">
        <v>1706</v>
      </c>
      <c r="B601" s="9" t="s">
        <v>1773</v>
      </c>
      <c r="C601" s="4">
        <v>0.1</v>
      </c>
      <c r="D601" s="2">
        <f t="shared" si="9"/>
        <v>0.9</v>
      </c>
    </row>
    <row r="602" spans="1:4">
      <c r="A602" s="8">
        <v>1707</v>
      </c>
      <c r="B602" s="9" t="s">
        <v>755</v>
      </c>
      <c r="C602" s="4">
        <v>0.1</v>
      </c>
      <c r="D602" s="2">
        <f t="shared" si="9"/>
        <v>0.9</v>
      </c>
    </row>
    <row r="603" spans="1:4" s="29" customFormat="1">
      <c r="A603" s="25">
        <v>1710</v>
      </c>
      <c r="B603" s="26" t="s">
        <v>3730</v>
      </c>
      <c r="C603" s="27">
        <v>0.1</v>
      </c>
      <c r="D603" s="28">
        <f t="shared" si="9"/>
        <v>0.9</v>
      </c>
    </row>
    <row r="604" spans="1:4">
      <c r="A604" s="8">
        <v>1717</v>
      </c>
      <c r="B604" s="9" t="s">
        <v>756</v>
      </c>
      <c r="C604" s="4">
        <v>0.3</v>
      </c>
      <c r="D604" s="2">
        <f t="shared" si="9"/>
        <v>0.7</v>
      </c>
    </row>
    <row r="605" spans="1:4">
      <c r="A605" s="8">
        <v>1718</v>
      </c>
      <c r="B605" s="9" t="str">
        <f>UPPER("Wan Kei Group Holdings Limited")</f>
        <v>WAN KEI GROUP HOLDINGS LIMITED</v>
      </c>
      <c r="C605" s="4">
        <v>0.1</v>
      </c>
      <c r="D605" s="2">
        <f t="shared" si="9"/>
        <v>0.9</v>
      </c>
    </row>
    <row r="606" spans="1:4">
      <c r="A606" s="8">
        <v>1720</v>
      </c>
      <c r="B606" s="9" t="s">
        <v>1770</v>
      </c>
      <c r="C606" s="4">
        <v>0.1</v>
      </c>
      <c r="D606" s="2">
        <f t="shared" si="9"/>
        <v>0.9</v>
      </c>
    </row>
    <row r="607" spans="1:4">
      <c r="A607" s="8">
        <v>1728</v>
      </c>
      <c r="B607" s="9" t="s">
        <v>428</v>
      </c>
      <c r="C607" s="4">
        <v>0.55000000000000004</v>
      </c>
      <c r="D607" s="2">
        <f t="shared" si="9"/>
        <v>0.44999999999999996</v>
      </c>
    </row>
    <row r="608" spans="1:4">
      <c r="A608" s="8">
        <v>1766</v>
      </c>
      <c r="B608" s="9" t="str">
        <f>UPPER("CRRC Corporation Ltd. - H Shares")</f>
        <v>CRRC CORPORATION LTD. - H SHARES</v>
      </c>
      <c r="C608" s="4">
        <v>0.8</v>
      </c>
      <c r="D608" s="2">
        <f t="shared" si="9"/>
        <v>0.19999999999999996</v>
      </c>
    </row>
    <row r="609" spans="1:4">
      <c r="A609" s="8">
        <v>1771</v>
      </c>
      <c r="B609" s="9" t="s">
        <v>757</v>
      </c>
      <c r="C609" s="4">
        <v>0.1</v>
      </c>
      <c r="D609" s="2">
        <f t="shared" si="9"/>
        <v>0.9</v>
      </c>
    </row>
    <row r="610" spans="1:4">
      <c r="A610" s="8">
        <v>1776</v>
      </c>
      <c r="B610" s="9" t="s">
        <v>758</v>
      </c>
      <c r="C610" s="4">
        <v>0.75</v>
      </c>
      <c r="D610" s="2">
        <f t="shared" si="9"/>
        <v>0.25</v>
      </c>
    </row>
    <row r="611" spans="1:4">
      <c r="A611" s="8">
        <v>1777</v>
      </c>
      <c r="B611" s="9" t="s">
        <v>429</v>
      </c>
      <c r="C611" s="4">
        <v>0.3</v>
      </c>
      <c r="D611" s="2">
        <f t="shared" si="9"/>
        <v>0.7</v>
      </c>
    </row>
    <row r="612" spans="1:4">
      <c r="A612" s="8">
        <v>1778</v>
      </c>
      <c r="B612" s="9" t="str">
        <f>UPPER("Colour Life Services Group Co., Limited")</f>
        <v>COLOUR LIFE SERVICES GROUP CO., LIMITED</v>
      </c>
      <c r="C612" s="4">
        <v>0.5</v>
      </c>
      <c r="D612" s="2">
        <f t="shared" si="9"/>
        <v>0.5</v>
      </c>
    </row>
    <row r="613" spans="1:4">
      <c r="A613" s="8">
        <v>1786</v>
      </c>
      <c r="B613" s="9" t="s">
        <v>759</v>
      </c>
      <c r="C613" s="4">
        <v>0.2</v>
      </c>
      <c r="D613" s="2">
        <f t="shared" si="9"/>
        <v>0.8</v>
      </c>
    </row>
    <row r="614" spans="1:4">
      <c r="A614" s="8">
        <v>1788</v>
      </c>
      <c r="B614" s="9" t="s">
        <v>2</v>
      </c>
      <c r="C614" s="4">
        <v>0.75</v>
      </c>
      <c r="D614" s="2">
        <f t="shared" si="9"/>
        <v>0.25</v>
      </c>
    </row>
    <row r="615" spans="1:4">
      <c r="A615" s="8">
        <v>1798</v>
      </c>
      <c r="B615" s="9" t="s">
        <v>430</v>
      </c>
      <c r="C615" s="4">
        <v>0.35</v>
      </c>
      <c r="D615" s="2">
        <f t="shared" si="9"/>
        <v>0.65</v>
      </c>
    </row>
    <row r="616" spans="1:4">
      <c r="A616" s="8">
        <v>1799</v>
      </c>
      <c r="B616" s="9" t="str">
        <f>UPPER("Xinte Energy Co., Ltd.")</f>
        <v>XINTE ENERGY CO., LTD.</v>
      </c>
      <c r="C616" s="4">
        <v>0.1</v>
      </c>
      <c r="D616" s="2">
        <f t="shared" si="9"/>
        <v>0.9</v>
      </c>
    </row>
    <row r="617" spans="1:4">
      <c r="A617" s="8">
        <v>1800</v>
      </c>
      <c r="B617" s="9" t="s">
        <v>431</v>
      </c>
      <c r="C617" s="4">
        <v>0.75</v>
      </c>
      <c r="D617" s="2">
        <f t="shared" si="9"/>
        <v>0.25</v>
      </c>
    </row>
    <row r="618" spans="1:4">
      <c r="A618" s="8">
        <v>1803</v>
      </c>
      <c r="B618" s="9" t="s">
        <v>760</v>
      </c>
      <c r="C618" s="4">
        <v>0.1</v>
      </c>
      <c r="D618" s="2">
        <f t="shared" si="9"/>
        <v>0.9</v>
      </c>
    </row>
    <row r="619" spans="1:4">
      <c r="A619" s="8">
        <v>1811</v>
      </c>
      <c r="B619" s="9" t="str">
        <f>UPPER("CGN MEIYA POWER HOLDINGS CO., LTD.")</f>
        <v>CGN MEIYA POWER HOLDINGS CO., LTD.</v>
      </c>
      <c r="C619" s="4">
        <v>0.3</v>
      </c>
      <c r="D619" s="2">
        <f t="shared" si="9"/>
        <v>0.7</v>
      </c>
    </row>
    <row r="620" spans="1:4">
      <c r="A620" s="8">
        <v>1812</v>
      </c>
      <c r="B620" s="9" t="s">
        <v>432</v>
      </c>
      <c r="C620" s="4">
        <v>0.5</v>
      </c>
      <c r="D620" s="2">
        <f t="shared" si="9"/>
        <v>0.5</v>
      </c>
    </row>
    <row r="621" spans="1:4">
      <c r="A621" s="8">
        <v>1813</v>
      </c>
      <c r="B621" s="9" t="s">
        <v>433</v>
      </c>
      <c r="C621" s="4">
        <v>0.75</v>
      </c>
      <c r="D621" s="2">
        <f t="shared" si="9"/>
        <v>0.25</v>
      </c>
    </row>
    <row r="622" spans="1:4">
      <c r="A622" s="8">
        <v>1816</v>
      </c>
      <c r="B622" s="9" t="s">
        <v>761</v>
      </c>
      <c r="C622" s="4">
        <v>0.75</v>
      </c>
      <c r="D622" s="2">
        <f t="shared" si="9"/>
        <v>0.25</v>
      </c>
    </row>
    <row r="623" spans="1:4">
      <c r="A623" s="8">
        <v>1818</v>
      </c>
      <c r="B623" s="9" t="s">
        <v>434</v>
      </c>
      <c r="C623" s="4">
        <v>0.75</v>
      </c>
      <c r="D623" s="2">
        <f t="shared" si="9"/>
        <v>0.25</v>
      </c>
    </row>
    <row r="624" spans="1:4">
      <c r="A624" s="8">
        <v>1828</v>
      </c>
      <c r="B624" s="9" t="s">
        <v>435</v>
      </c>
      <c r="C624" s="4">
        <v>0.75</v>
      </c>
      <c r="D624" s="2">
        <f t="shared" si="9"/>
        <v>0.25</v>
      </c>
    </row>
    <row r="625" spans="1:4">
      <c r="A625" s="8">
        <v>1829</v>
      </c>
      <c r="B625" s="9" t="s">
        <v>436</v>
      </c>
      <c r="C625" s="4">
        <v>0.75</v>
      </c>
      <c r="D625" s="2">
        <f t="shared" si="9"/>
        <v>0.25</v>
      </c>
    </row>
    <row r="626" spans="1:4">
      <c r="A626" s="8">
        <v>1836</v>
      </c>
      <c r="B626" s="9" t="s">
        <v>437</v>
      </c>
      <c r="C626" s="4">
        <v>0.2</v>
      </c>
      <c r="D626" s="2">
        <f t="shared" si="9"/>
        <v>0.8</v>
      </c>
    </row>
    <row r="627" spans="1:4">
      <c r="A627" s="8">
        <v>1848</v>
      </c>
      <c r="B627" s="9" t="str">
        <f>UPPER("CHINA AIRCRAFT LEASING GROUP HOLDINGS LIMITED")</f>
        <v>CHINA AIRCRAFT LEASING GROUP HOLDINGS LIMITED</v>
      </c>
      <c r="C627" s="4">
        <v>0.6</v>
      </c>
      <c r="D627" s="2">
        <f t="shared" si="9"/>
        <v>0.4</v>
      </c>
    </row>
    <row r="628" spans="1:4">
      <c r="A628" s="8">
        <v>1881</v>
      </c>
      <c r="B628" s="9" t="s">
        <v>438</v>
      </c>
      <c r="C628" s="4">
        <v>0.6</v>
      </c>
      <c r="D628" s="2">
        <f t="shared" si="9"/>
        <v>0.4</v>
      </c>
    </row>
    <row r="629" spans="1:4">
      <c r="A629" s="8">
        <v>1882</v>
      </c>
      <c r="B629" s="9" t="s">
        <v>439</v>
      </c>
      <c r="C629" s="4">
        <v>0.55000000000000004</v>
      </c>
      <c r="D629" s="2">
        <f t="shared" si="9"/>
        <v>0.44999999999999996</v>
      </c>
    </row>
    <row r="630" spans="1:4">
      <c r="A630" s="8">
        <v>1883</v>
      </c>
      <c r="B630" s="9" t="s">
        <v>440</v>
      </c>
      <c r="C630" s="4">
        <v>0.65</v>
      </c>
      <c r="D630" s="2">
        <f t="shared" si="9"/>
        <v>0.35</v>
      </c>
    </row>
    <row r="631" spans="1:4">
      <c r="A631" s="8">
        <v>1886</v>
      </c>
      <c r="B631" s="9" t="s">
        <v>441</v>
      </c>
      <c r="C631" s="4">
        <v>0.4</v>
      </c>
      <c r="D631" s="2">
        <f t="shared" si="9"/>
        <v>0.6</v>
      </c>
    </row>
    <row r="632" spans="1:4">
      <c r="A632" s="8">
        <v>1888</v>
      </c>
      <c r="B632" s="9" t="s">
        <v>442</v>
      </c>
      <c r="C632" s="4">
        <v>0.75</v>
      </c>
      <c r="D632" s="2">
        <f t="shared" si="9"/>
        <v>0.25</v>
      </c>
    </row>
    <row r="633" spans="1:4">
      <c r="A633" s="8">
        <v>1893</v>
      </c>
      <c r="B633" s="9" t="s">
        <v>443</v>
      </c>
      <c r="C633" s="4">
        <v>0.55000000000000004</v>
      </c>
      <c r="D633" s="2">
        <f t="shared" si="9"/>
        <v>0.44999999999999996</v>
      </c>
    </row>
    <row r="634" spans="1:4">
      <c r="A634" s="8">
        <v>1898</v>
      </c>
      <c r="B634" s="9" t="s">
        <v>444</v>
      </c>
      <c r="C634" s="4">
        <v>0.75</v>
      </c>
      <c r="D634" s="2">
        <f t="shared" si="9"/>
        <v>0.25</v>
      </c>
    </row>
    <row r="635" spans="1:4">
      <c r="A635" s="8">
        <v>1899</v>
      </c>
      <c r="B635" s="9" t="s">
        <v>445</v>
      </c>
      <c r="C635" s="4">
        <v>0.3</v>
      </c>
      <c r="D635" s="2">
        <f t="shared" si="9"/>
        <v>0.7</v>
      </c>
    </row>
    <row r="636" spans="1:4">
      <c r="A636" s="8">
        <v>1900</v>
      </c>
      <c r="B636" s="9" t="s">
        <v>3</v>
      </c>
      <c r="C636" s="4">
        <v>0.2</v>
      </c>
      <c r="D636" s="2">
        <f t="shared" si="9"/>
        <v>0.8</v>
      </c>
    </row>
    <row r="637" spans="1:4">
      <c r="A637" s="8">
        <v>1910</v>
      </c>
      <c r="B637" s="9" t="s">
        <v>446</v>
      </c>
      <c r="C637" s="4">
        <v>0.6</v>
      </c>
      <c r="D637" s="2">
        <f t="shared" si="9"/>
        <v>0.4</v>
      </c>
    </row>
    <row r="638" spans="1:4">
      <c r="A638" s="8">
        <v>1913</v>
      </c>
      <c r="B638" s="9" t="s">
        <v>447</v>
      </c>
      <c r="C638" s="4">
        <v>0.55000000000000004</v>
      </c>
      <c r="D638" s="2">
        <f t="shared" si="9"/>
        <v>0.44999999999999996</v>
      </c>
    </row>
    <row r="639" spans="1:4">
      <c r="A639" s="8">
        <v>1918</v>
      </c>
      <c r="B639" s="9" t="s">
        <v>448</v>
      </c>
      <c r="C639" s="4">
        <v>0.35</v>
      </c>
      <c r="D639" s="2">
        <f t="shared" si="9"/>
        <v>0.65</v>
      </c>
    </row>
    <row r="640" spans="1:4">
      <c r="A640" s="8">
        <v>1919</v>
      </c>
      <c r="B640" s="9" t="s">
        <v>449</v>
      </c>
      <c r="C640" s="4">
        <v>0.6</v>
      </c>
      <c r="D640" s="2">
        <f t="shared" si="9"/>
        <v>0.4</v>
      </c>
    </row>
    <row r="641" spans="1:4">
      <c r="A641" s="8">
        <v>1928</v>
      </c>
      <c r="B641" s="9" t="s">
        <v>450</v>
      </c>
      <c r="C641" s="4">
        <v>0.8</v>
      </c>
      <c r="D641" s="2">
        <f t="shared" si="9"/>
        <v>0.19999999999999996</v>
      </c>
    </row>
    <row r="642" spans="1:4">
      <c r="A642" s="8">
        <v>1929</v>
      </c>
      <c r="B642" s="9" t="s">
        <v>451</v>
      </c>
      <c r="C642" s="4">
        <v>0.8</v>
      </c>
      <c r="D642" s="2">
        <f t="shared" si="9"/>
        <v>0.19999999999999996</v>
      </c>
    </row>
    <row r="643" spans="1:4">
      <c r="A643" s="8">
        <v>1932</v>
      </c>
      <c r="B643" s="9" t="s">
        <v>762</v>
      </c>
      <c r="C643" s="4">
        <v>0.1</v>
      </c>
      <c r="D643" s="2">
        <f t="shared" si="9"/>
        <v>0.9</v>
      </c>
    </row>
    <row r="644" spans="1:4">
      <c r="A644" s="8">
        <v>1938</v>
      </c>
      <c r="B644" s="9" t="s">
        <v>452</v>
      </c>
      <c r="C644" s="4">
        <v>0.2</v>
      </c>
      <c r="D644" s="2">
        <f t="shared" si="9"/>
        <v>0.8</v>
      </c>
    </row>
    <row r="645" spans="1:4">
      <c r="A645" s="8">
        <v>1958</v>
      </c>
      <c r="B645" s="9" t="str">
        <f>UPPER("BAIC MOTOR CORPORATION LIMITED")</f>
        <v>BAIC MOTOR CORPORATION LIMITED</v>
      </c>
      <c r="C645" s="4">
        <v>0.75</v>
      </c>
      <c r="D645" s="2">
        <f t="shared" si="9"/>
        <v>0.25</v>
      </c>
    </row>
    <row r="646" spans="1:4">
      <c r="A646" s="8">
        <v>1962</v>
      </c>
      <c r="B646" s="9" t="s">
        <v>763</v>
      </c>
      <c r="C646" s="4">
        <v>0.1</v>
      </c>
      <c r="D646" s="2">
        <f t="shared" si="9"/>
        <v>0.9</v>
      </c>
    </row>
    <row r="647" spans="1:4">
      <c r="A647" s="8">
        <v>1963</v>
      </c>
      <c r="B647" s="9" t="s">
        <v>453</v>
      </c>
      <c r="C647" s="4">
        <v>0.6</v>
      </c>
      <c r="D647" s="2">
        <f t="shared" ref="D647:D711" si="10">100%-C647</f>
        <v>0.4</v>
      </c>
    </row>
    <row r="648" spans="1:4">
      <c r="A648" s="8">
        <v>1966</v>
      </c>
      <c r="B648" s="9" t="s">
        <v>764</v>
      </c>
      <c r="C648" s="4">
        <v>0.35</v>
      </c>
      <c r="D648" s="2">
        <f t="shared" si="10"/>
        <v>0.65</v>
      </c>
    </row>
    <row r="649" spans="1:4">
      <c r="A649" s="8">
        <v>1970</v>
      </c>
      <c r="B649" s="9" t="s">
        <v>765</v>
      </c>
      <c r="C649" s="4">
        <v>0.4</v>
      </c>
      <c r="D649" s="2">
        <f t="shared" si="10"/>
        <v>0.6</v>
      </c>
    </row>
    <row r="650" spans="1:4">
      <c r="A650" s="8">
        <v>1972</v>
      </c>
      <c r="B650" s="9" t="s">
        <v>454</v>
      </c>
      <c r="C650" s="4">
        <v>0.75</v>
      </c>
      <c r="D650" s="2">
        <f t="shared" si="10"/>
        <v>0.25</v>
      </c>
    </row>
    <row r="651" spans="1:4">
      <c r="A651" s="8">
        <v>1975</v>
      </c>
      <c r="B651" s="9" t="s">
        <v>1774</v>
      </c>
      <c r="C651" s="4">
        <v>0.1</v>
      </c>
      <c r="D651" s="2">
        <f t="shared" si="10"/>
        <v>0.9</v>
      </c>
    </row>
    <row r="652" spans="1:4">
      <c r="A652" s="8">
        <v>1979</v>
      </c>
      <c r="B652" s="9" t="s">
        <v>611</v>
      </c>
      <c r="C652" s="4">
        <v>0.1</v>
      </c>
      <c r="D652" s="2">
        <f t="shared" si="10"/>
        <v>0.9</v>
      </c>
    </row>
    <row r="653" spans="1:4">
      <c r="A653" s="8">
        <v>1980</v>
      </c>
      <c r="B653" s="9" t="s">
        <v>766</v>
      </c>
      <c r="C653" s="4">
        <v>0.2</v>
      </c>
      <c r="D653" s="2">
        <f t="shared" si="10"/>
        <v>0.8</v>
      </c>
    </row>
    <row r="654" spans="1:4">
      <c r="A654" s="8">
        <v>1982</v>
      </c>
      <c r="B654" s="9" t="s">
        <v>767</v>
      </c>
      <c r="C654" s="4">
        <v>0.1</v>
      </c>
      <c r="D654" s="2">
        <f t="shared" si="10"/>
        <v>0.9</v>
      </c>
    </row>
    <row r="655" spans="1:4">
      <c r="A655" s="8">
        <v>1985</v>
      </c>
      <c r="B655" s="9" t="s">
        <v>768</v>
      </c>
      <c r="C655" s="4">
        <v>0.1</v>
      </c>
      <c r="D655" s="2">
        <f t="shared" si="10"/>
        <v>0.9</v>
      </c>
    </row>
    <row r="656" spans="1:4">
      <c r="A656" s="8">
        <v>1986</v>
      </c>
      <c r="B656" s="9" t="str">
        <f>UPPER("Tsaker Chemical Group Limited")</f>
        <v>TSAKER CHEMICAL GROUP LIMITED</v>
      </c>
      <c r="C656" s="4">
        <v>0.1</v>
      </c>
      <c r="D656" s="2">
        <f t="shared" si="10"/>
        <v>0.9</v>
      </c>
    </row>
    <row r="657" spans="1:4">
      <c r="A657" s="8">
        <v>1988</v>
      </c>
      <c r="B657" s="9" t="s">
        <v>455</v>
      </c>
      <c r="C657" s="4">
        <v>0.75</v>
      </c>
      <c r="D657" s="2">
        <f t="shared" si="10"/>
        <v>0.25</v>
      </c>
    </row>
    <row r="658" spans="1:4">
      <c r="A658" s="8">
        <v>1989</v>
      </c>
      <c r="B658" s="9" t="s">
        <v>769</v>
      </c>
      <c r="C658" s="4">
        <v>0.35</v>
      </c>
      <c r="D658" s="2">
        <f t="shared" si="10"/>
        <v>0.65</v>
      </c>
    </row>
    <row r="659" spans="1:4">
      <c r="A659" s="8">
        <v>1993</v>
      </c>
      <c r="B659" s="9" t="str">
        <f>UPPER("Asiaray Media Group Limited")</f>
        <v>ASIARAY MEDIA GROUP LIMITED</v>
      </c>
      <c r="C659" s="4">
        <v>0.1</v>
      </c>
      <c r="D659" s="2">
        <f t="shared" si="10"/>
        <v>0.9</v>
      </c>
    </row>
    <row r="660" spans="1:4" s="29" customFormat="1">
      <c r="A660" s="25">
        <v>1997</v>
      </c>
      <c r="B660" s="26" t="s">
        <v>3729</v>
      </c>
      <c r="C660" s="27">
        <v>0.75</v>
      </c>
      <c r="D660" s="28">
        <f t="shared" si="10"/>
        <v>0.25</v>
      </c>
    </row>
    <row r="661" spans="1:4">
      <c r="A661" s="8">
        <v>1999</v>
      </c>
      <c r="B661" s="9" t="s">
        <v>770</v>
      </c>
      <c r="C661" s="4">
        <v>0.2</v>
      </c>
      <c r="D661" s="2">
        <f t="shared" si="10"/>
        <v>0.8</v>
      </c>
    </row>
    <row r="662" spans="1:4">
      <c r="A662" s="8">
        <v>2000</v>
      </c>
      <c r="B662" s="9" t="s">
        <v>456</v>
      </c>
      <c r="C662" s="4">
        <v>0.3</v>
      </c>
      <c r="D662" s="2">
        <f t="shared" si="10"/>
        <v>0.7</v>
      </c>
    </row>
    <row r="663" spans="1:4">
      <c r="A663" s="8">
        <v>2001</v>
      </c>
      <c r="B663" s="9" t="s">
        <v>771</v>
      </c>
      <c r="C663" s="4">
        <v>0.1</v>
      </c>
      <c r="D663" s="2">
        <f t="shared" si="10"/>
        <v>0.9</v>
      </c>
    </row>
    <row r="664" spans="1:4">
      <c r="A664" s="8">
        <v>2002</v>
      </c>
      <c r="B664" s="9" t="s">
        <v>457</v>
      </c>
      <c r="C664" s="4">
        <v>0.3</v>
      </c>
      <c r="D664" s="2">
        <f t="shared" si="10"/>
        <v>0.7</v>
      </c>
    </row>
    <row r="665" spans="1:4">
      <c r="A665" s="8">
        <v>2005</v>
      </c>
      <c r="B665" s="9" t="s">
        <v>772</v>
      </c>
      <c r="C665" s="4">
        <v>0.2</v>
      </c>
      <c r="D665" s="2">
        <f t="shared" si="10"/>
        <v>0.8</v>
      </c>
    </row>
    <row r="666" spans="1:4">
      <c r="A666" s="8">
        <v>2006</v>
      </c>
      <c r="B666" s="9" t="s">
        <v>458</v>
      </c>
      <c r="C666" s="4">
        <v>0.6</v>
      </c>
      <c r="D666" s="2">
        <f t="shared" si="10"/>
        <v>0.4</v>
      </c>
    </row>
    <row r="667" spans="1:4">
      <c r="A667" s="8">
        <v>2007</v>
      </c>
      <c r="B667" s="9" t="s">
        <v>459</v>
      </c>
      <c r="C667" s="4">
        <v>0.65</v>
      </c>
      <c r="D667" s="2">
        <f t="shared" si="10"/>
        <v>0.35</v>
      </c>
    </row>
    <row r="668" spans="1:4">
      <c r="A668" s="8">
        <v>2008</v>
      </c>
      <c r="B668" s="9" t="s">
        <v>460</v>
      </c>
      <c r="C668" s="4">
        <v>0.45</v>
      </c>
      <c r="D668" s="2">
        <f t="shared" si="10"/>
        <v>0.55000000000000004</v>
      </c>
    </row>
    <row r="669" spans="1:4">
      <c r="A669" s="8">
        <v>2009</v>
      </c>
      <c r="B669" s="9" t="s">
        <v>461</v>
      </c>
      <c r="C669" s="4">
        <v>0.75</v>
      </c>
      <c r="D669" s="2">
        <f t="shared" si="10"/>
        <v>0.25</v>
      </c>
    </row>
    <row r="670" spans="1:4">
      <c r="A670" s="8">
        <v>2010</v>
      </c>
      <c r="B670" s="9" t="s">
        <v>462</v>
      </c>
      <c r="C670" s="4">
        <v>0.2</v>
      </c>
      <c r="D670" s="2">
        <f t="shared" si="10"/>
        <v>0.8</v>
      </c>
    </row>
    <row r="671" spans="1:4">
      <c r="A671" s="8">
        <v>2016</v>
      </c>
      <c r="B671" s="9" t="s">
        <v>614</v>
      </c>
      <c r="C671" s="4">
        <v>0.3</v>
      </c>
      <c r="D671" s="2">
        <f t="shared" si="10"/>
        <v>0.7</v>
      </c>
    </row>
    <row r="672" spans="1:4">
      <c r="A672" s="8">
        <v>2017</v>
      </c>
      <c r="B672" s="9" t="s">
        <v>773</v>
      </c>
      <c r="C672" s="4">
        <v>0.1</v>
      </c>
      <c r="D672" s="2">
        <f t="shared" si="10"/>
        <v>0.9</v>
      </c>
    </row>
    <row r="673" spans="1:4">
      <c r="A673" s="8">
        <v>2018</v>
      </c>
      <c r="B673" s="9" t="s">
        <v>463</v>
      </c>
      <c r="C673" s="4">
        <v>0.7</v>
      </c>
      <c r="D673" s="2">
        <f t="shared" si="10"/>
        <v>0.30000000000000004</v>
      </c>
    </row>
    <row r="674" spans="1:4">
      <c r="A674" s="8">
        <v>2020</v>
      </c>
      <c r="B674" s="9" t="s">
        <v>464</v>
      </c>
      <c r="C674" s="4">
        <v>0.75</v>
      </c>
      <c r="D674" s="2">
        <f t="shared" si="10"/>
        <v>0.25</v>
      </c>
    </row>
    <row r="675" spans="1:4">
      <c r="A675" s="8">
        <v>2023</v>
      </c>
      <c r="B675" s="9" t="s">
        <v>384</v>
      </c>
      <c r="C675" s="4">
        <v>0.1</v>
      </c>
      <c r="D675" s="2">
        <f t="shared" si="10"/>
        <v>0.9</v>
      </c>
    </row>
    <row r="676" spans="1:4">
      <c r="A676" s="8">
        <v>2030</v>
      </c>
      <c r="B676" s="9" t="s">
        <v>465</v>
      </c>
      <c r="C676" s="4">
        <v>0.1</v>
      </c>
      <c r="D676" s="2">
        <f t="shared" si="10"/>
        <v>0.9</v>
      </c>
    </row>
    <row r="677" spans="1:4">
      <c r="A677" s="8">
        <v>2031</v>
      </c>
      <c r="B677" s="9" t="s">
        <v>774</v>
      </c>
      <c r="C677" s="4">
        <v>0.1</v>
      </c>
      <c r="D677" s="2">
        <f t="shared" si="10"/>
        <v>0.9</v>
      </c>
    </row>
    <row r="678" spans="1:4">
      <c r="A678" s="8">
        <v>2033</v>
      </c>
      <c r="B678" s="9" t="s">
        <v>466</v>
      </c>
      <c r="C678" s="4">
        <v>0.15</v>
      </c>
      <c r="D678" s="2">
        <f t="shared" si="10"/>
        <v>0.85</v>
      </c>
    </row>
    <row r="679" spans="1:4">
      <c r="A679" s="8">
        <v>2038</v>
      </c>
      <c r="B679" s="9" t="s">
        <v>467</v>
      </c>
      <c r="C679" s="4">
        <v>0.55000000000000004</v>
      </c>
      <c r="D679" s="2">
        <f t="shared" si="10"/>
        <v>0.44999999999999996</v>
      </c>
    </row>
    <row r="680" spans="1:4">
      <c r="A680" s="8">
        <v>2039</v>
      </c>
      <c r="B680" s="9" t="s">
        <v>468</v>
      </c>
      <c r="C680" s="4">
        <v>0.5</v>
      </c>
      <c r="D680" s="2">
        <f t="shared" si="10"/>
        <v>0.5</v>
      </c>
    </row>
    <row r="681" spans="1:4">
      <c r="A681" s="8">
        <v>2066</v>
      </c>
      <c r="B681" s="9" t="s">
        <v>775</v>
      </c>
      <c r="C681" s="4">
        <v>0.3</v>
      </c>
      <c r="D681" s="2">
        <f t="shared" si="10"/>
        <v>0.7</v>
      </c>
    </row>
    <row r="682" spans="1:4">
      <c r="A682" s="8">
        <v>2068</v>
      </c>
      <c r="B682" s="9" t="s">
        <v>469</v>
      </c>
      <c r="C682" s="4">
        <v>0.2</v>
      </c>
      <c r="D682" s="2">
        <f t="shared" si="10"/>
        <v>0.8</v>
      </c>
    </row>
    <row r="683" spans="1:4">
      <c r="A683" s="8">
        <v>2083</v>
      </c>
      <c r="B683" s="9" t="s">
        <v>470</v>
      </c>
      <c r="C683" s="4">
        <v>0.2</v>
      </c>
      <c r="D683" s="2">
        <f t="shared" si="10"/>
        <v>0.8</v>
      </c>
    </row>
    <row r="684" spans="1:4">
      <c r="A684" s="8">
        <v>2088</v>
      </c>
      <c r="B684" s="9" t="s">
        <v>471</v>
      </c>
      <c r="C684" s="4">
        <v>0.3</v>
      </c>
      <c r="D684" s="2">
        <f t="shared" si="10"/>
        <v>0.7</v>
      </c>
    </row>
    <row r="685" spans="1:4">
      <c r="A685" s="8">
        <v>2098</v>
      </c>
      <c r="B685" s="9" t="s">
        <v>472</v>
      </c>
      <c r="C685" s="4">
        <v>0.25</v>
      </c>
      <c r="D685" s="2">
        <f t="shared" si="10"/>
        <v>0.75</v>
      </c>
    </row>
    <row r="686" spans="1:4">
      <c r="A686" s="8">
        <v>2099</v>
      </c>
      <c r="B686" s="9" t="s">
        <v>473</v>
      </c>
      <c r="C686" s="4">
        <v>0.2</v>
      </c>
      <c r="D686" s="2">
        <f t="shared" si="10"/>
        <v>0.8</v>
      </c>
    </row>
    <row r="687" spans="1:4">
      <c r="A687" s="8">
        <v>2100</v>
      </c>
      <c r="B687" s="9" t="str">
        <f>UPPER("BAIOO Family Interactive Limited")</f>
        <v>BAIOO FAMILY INTERACTIVE LIMITED</v>
      </c>
      <c r="C687" s="4">
        <v>0.1</v>
      </c>
      <c r="D687" s="2">
        <f t="shared" si="10"/>
        <v>0.9</v>
      </c>
    </row>
    <row r="688" spans="1:4">
      <c r="A688" s="8">
        <v>2111</v>
      </c>
      <c r="B688" s="9" t="str">
        <f>UPPER("Best Pacific International Holdings Limited")</f>
        <v>BEST PACIFIC INTERNATIONAL HOLDINGS LIMITED</v>
      </c>
      <c r="C688" s="4">
        <v>0.1</v>
      </c>
      <c r="D688" s="2">
        <f t="shared" si="10"/>
        <v>0.9</v>
      </c>
    </row>
    <row r="689" spans="1:4">
      <c r="A689" s="8">
        <v>2113</v>
      </c>
      <c r="B689" s="9" t="s">
        <v>776</v>
      </c>
      <c r="C689" s="4">
        <v>0.1</v>
      </c>
      <c r="D689" s="2">
        <f t="shared" si="10"/>
        <v>0.9</v>
      </c>
    </row>
    <row r="690" spans="1:4">
      <c r="A690" s="8">
        <v>2120</v>
      </c>
      <c r="B690" s="9" t="s">
        <v>777</v>
      </c>
      <c r="C690" s="4">
        <v>0.1</v>
      </c>
      <c r="D690" s="2">
        <f t="shared" si="10"/>
        <v>0.9</v>
      </c>
    </row>
    <row r="691" spans="1:4">
      <c r="A691" s="8">
        <v>2122</v>
      </c>
      <c r="B691" s="9" t="s">
        <v>1771</v>
      </c>
      <c r="C691" s="4">
        <v>0.1</v>
      </c>
      <c r="D691" s="2">
        <f t="shared" si="10"/>
        <v>0.9</v>
      </c>
    </row>
    <row r="692" spans="1:4">
      <c r="A692" s="8">
        <v>2128</v>
      </c>
      <c r="B692" s="9" t="s">
        <v>4</v>
      </c>
      <c r="C692" s="4">
        <v>0.75</v>
      </c>
      <c r="D692" s="2">
        <f t="shared" si="10"/>
        <v>0.25</v>
      </c>
    </row>
    <row r="693" spans="1:4">
      <c r="A693" s="8">
        <v>2166</v>
      </c>
      <c r="B693" s="9" t="s">
        <v>778</v>
      </c>
      <c r="C693" s="4">
        <v>0.1</v>
      </c>
      <c r="D693" s="2">
        <f t="shared" si="10"/>
        <v>0.9</v>
      </c>
    </row>
    <row r="694" spans="1:4">
      <c r="A694" s="8">
        <v>2183</v>
      </c>
      <c r="B694" s="9" t="s">
        <v>779</v>
      </c>
      <c r="C694" s="4">
        <v>0.2</v>
      </c>
      <c r="D694" s="2">
        <f t="shared" si="10"/>
        <v>0.8</v>
      </c>
    </row>
    <row r="695" spans="1:4">
      <c r="A695" s="8">
        <v>2186</v>
      </c>
      <c r="B695" s="9" t="s">
        <v>780</v>
      </c>
      <c r="C695" s="4">
        <v>0.55000000000000004</v>
      </c>
      <c r="D695" s="2">
        <f t="shared" si="10"/>
        <v>0.44999999999999996</v>
      </c>
    </row>
    <row r="696" spans="1:4">
      <c r="A696" s="8">
        <v>2193</v>
      </c>
      <c r="B696" s="9" t="str">
        <f>UPPER("MAN KING HOLDINGS LIMITED")</f>
        <v>MAN KING HOLDINGS LIMITED</v>
      </c>
      <c r="C696" s="4">
        <v>0.1</v>
      </c>
      <c r="D696" s="2">
        <f t="shared" si="10"/>
        <v>0.9</v>
      </c>
    </row>
    <row r="697" spans="1:4">
      <c r="A697" s="8">
        <v>2196</v>
      </c>
      <c r="B697" s="9" t="s">
        <v>474</v>
      </c>
      <c r="C697" s="4">
        <v>0.65</v>
      </c>
      <c r="D697" s="2">
        <f t="shared" si="10"/>
        <v>0.35</v>
      </c>
    </row>
    <row r="698" spans="1:4">
      <c r="A698" s="8">
        <v>2198</v>
      </c>
      <c r="B698" s="9" t="s">
        <v>6</v>
      </c>
      <c r="C698" s="4">
        <v>0.15</v>
      </c>
      <c r="D698" s="2">
        <f t="shared" si="10"/>
        <v>0.85</v>
      </c>
    </row>
    <row r="699" spans="1:4">
      <c r="A699" s="8">
        <v>2199</v>
      </c>
      <c r="B699" s="9" t="s">
        <v>781</v>
      </c>
      <c r="C699" s="4">
        <v>0.4</v>
      </c>
      <c r="D699" s="2">
        <f t="shared" si="10"/>
        <v>0.6</v>
      </c>
    </row>
    <row r="700" spans="1:4">
      <c r="A700" s="8">
        <v>2200</v>
      </c>
      <c r="B700" s="9" t="s">
        <v>475</v>
      </c>
      <c r="C700" s="4">
        <v>0.1</v>
      </c>
      <c r="D700" s="2">
        <f t="shared" si="10"/>
        <v>0.9</v>
      </c>
    </row>
    <row r="701" spans="1:4">
      <c r="A701" s="8">
        <v>2202</v>
      </c>
      <c r="B701" s="9" t="str">
        <f>UPPER("CHINA VANKE CO., LTD.")</f>
        <v>CHINA VANKE CO., LTD.</v>
      </c>
      <c r="C701" s="4">
        <v>0.75</v>
      </c>
      <c r="D701" s="2">
        <f t="shared" si="10"/>
        <v>0.25</v>
      </c>
    </row>
    <row r="702" spans="1:4">
      <c r="A702" s="8">
        <v>2208</v>
      </c>
      <c r="B702" s="9" t="s">
        <v>476</v>
      </c>
      <c r="C702" s="4">
        <v>0.6</v>
      </c>
      <c r="D702" s="2">
        <f t="shared" si="10"/>
        <v>0.4</v>
      </c>
    </row>
    <row r="703" spans="1:4">
      <c r="A703" s="8">
        <v>2213</v>
      </c>
      <c r="B703" s="9" t="s">
        <v>477</v>
      </c>
      <c r="C703" s="4">
        <v>0.1</v>
      </c>
      <c r="D703" s="2">
        <f t="shared" si="10"/>
        <v>0.9</v>
      </c>
    </row>
    <row r="704" spans="1:4">
      <c r="A704" s="8">
        <v>2221</v>
      </c>
      <c r="B704" s="9" t="str">
        <f>UPPER("NEW CONCEPTS HOLDINGS LIMITED")</f>
        <v>NEW CONCEPTS HOLDINGS LIMITED</v>
      </c>
      <c r="C704" s="4">
        <v>0.1</v>
      </c>
      <c r="D704" s="2">
        <f t="shared" si="10"/>
        <v>0.9</v>
      </c>
    </row>
    <row r="705" spans="1:4">
      <c r="A705" s="8">
        <v>2225</v>
      </c>
      <c r="B705" s="9" t="s">
        <v>782</v>
      </c>
      <c r="C705" s="4">
        <v>0.1</v>
      </c>
      <c r="D705" s="2">
        <f t="shared" si="10"/>
        <v>0.9</v>
      </c>
    </row>
    <row r="706" spans="1:4">
      <c r="A706" s="8">
        <v>2226</v>
      </c>
      <c r="B706" s="9" t="s">
        <v>11</v>
      </c>
      <c r="C706" s="4">
        <v>0.4</v>
      </c>
      <c r="D706" s="2">
        <f t="shared" si="10"/>
        <v>0.6</v>
      </c>
    </row>
    <row r="707" spans="1:4">
      <c r="A707" s="8">
        <v>2232</v>
      </c>
      <c r="B707" s="9" t="s">
        <v>1768</v>
      </c>
      <c r="C707" s="4">
        <v>0.3</v>
      </c>
      <c r="D707" s="2">
        <f t="shared" si="10"/>
        <v>0.7</v>
      </c>
    </row>
    <row r="708" spans="1:4">
      <c r="A708" s="8">
        <v>2233</v>
      </c>
      <c r="B708" s="9" t="s">
        <v>783</v>
      </c>
      <c r="C708" s="4">
        <v>0.4</v>
      </c>
      <c r="D708" s="2">
        <f t="shared" si="10"/>
        <v>0.6</v>
      </c>
    </row>
    <row r="709" spans="1:4">
      <c r="A709" s="8">
        <v>2236</v>
      </c>
      <c r="B709" s="9" t="s">
        <v>478</v>
      </c>
      <c r="C709" s="4">
        <v>0.2</v>
      </c>
      <c r="D709" s="2">
        <f t="shared" si="10"/>
        <v>0.8</v>
      </c>
    </row>
    <row r="710" spans="1:4">
      <c r="A710" s="8">
        <v>2238</v>
      </c>
      <c r="B710" s="9" t="s">
        <v>479</v>
      </c>
      <c r="C710" s="4">
        <v>0.75</v>
      </c>
      <c r="D710" s="2">
        <f t="shared" si="10"/>
        <v>0.25</v>
      </c>
    </row>
    <row r="711" spans="1:4">
      <c r="A711" s="8">
        <v>2239</v>
      </c>
      <c r="B711" s="9" t="s">
        <v>615</v>
      </c>
      <c r="C711" s="4">
        <v>0.1</v>
      </c>
      <c r="D711" s="2">
        <f t="shared" si="10"/>
        <v>0.9</v>
      </c>
    </row>
    <row r="712" spans="1:4">
      <c r="A712" s="8">
        <v>2255</v>
      </c>
      <c r="B712" s="9" t="s">
        <v>480</v>
      </c>
      <c r="C712" s="4">
        <v>0.15</v>
      </c>
      <c r="D712" s="2">
        <f t="shared" ref="D712:D775" si="11">100%-C712</f>
        <v>0.85</v>
      </c>
    </row>
    <row r="713" spans="1:4">
      <c r="A713" s="8">
        <v>2266</v>
      </c>
      <c r="B713" s="9" t="s">
        <v>784</v>
      </c>
      <c r="C713" s="4">
        <v>0.1</v>
      </c>
      <c r="D713" s="2">
        <f t="shared" si="11"/>
        <v>0.9</v>
      </c>
    </row>
    <row r="714" spans="1:4">
      <c r="A714" s="8">
        <v>2268</v>
      </c>
      <c r="B714" s="9" t="s">
        <v>5</v>
      </c>
      <c r="C714" s="4">
        <v>0.15</v>
      </c>
      <c r="D714" s="2">
        <f t="shared" si="11"/>
        <v>0.85</v>
      </c>
    </row>
    <row r="715" spans="1:4">
      <c r="A715" s="8">
        <v>2269</v>
      </c>
      <c r="B715" s="9" t="s">
        <v>785</v>
      </c>
      <c r="C715" s="4">
        <v>0.2</v>
      </c>
      <c r="D715" s="2">
        <f t="shared" si="11"/>
        <v>0.8</v>
      </c>
    </row>
    <row r="716" spans="1:4">
      <c r="A716" s="8">
        <v>2277</v>
      </c>
      <c r="B716" s="9" t="s">
        <v>786</v>
      </c>
      <c r="C716" s="4">
        <v>0.1</v>
      </c>
      <c r="D716" s="2">
        <f t="shared" si="11"/>
        <v>0.9</v>
      </c>
    </row>
    <row r="717" spans="1:4">
      <c r="A717" s="8">
        <v>2278</v>
      </c>
      <c r="B717" s="9" t="s">
        <v>787</v>
      </c>
      <c r="C717" s="4">
        <v>0.1</v>
      </c>
      <c r="D717" s="2">
        <f t="shared" si="11"/>
        <v>0.9</v>
      </c>
    </row>
    <row r="718" spans="1:4">
      <c r="A718" s="8">
        <v>2282</v>
      </c>
      <c r="B718" s="9" t="s">
        <v>481</v>
      </c>
      <c r="C718" s="4">
        <v>0.75</v>
      </c>
      <c r="D718" s="2">
        <f t="shared" si="11"/>
        <v>0.25</v>
      </c>
    </row>
    <row r="719" spans="1:4">
      <c r="A719" s="8">
        <v>2283</v>
      </c>
      <c r="B719" s="9" t="s">
        <v>482</v>
      </c>
      <c r="C719" s="4">
        <v>0.1</v>
      </c>
      <c r="D719" s="2">
        <f t="shared" si="11"/>
        <v>0.9</v>
      </c>
    </row>
    <row r="720" spans="1:4">
      <c r="A720" s="8">
        <v>2286</v>
      </c>
      <c r="B720" s="9" t="str">
        <f>UPPER("Chen Xing Development Holdings Limited")</f>
        <v>CHEN XING DEVELOPMENT HOLDINGS LIMITED</v>
      </c>
      <c r="C720" s="4">
        <v>0.1</v>
      </c>
      <c r="D720" s="2">
        <f t="shared" si="11"/>
        <v>0.9</v>
      </c>
    </row>
    <row r="721" spans="1:4">
      <c r="A721" s="8">
        <v>2288</v>
      </c>
      <c r="B721" s="9" t="s">
        <v>483</v>
      </c>
      <c r="C721" s="4">
        <v>0.2</v>
      </c>
      <c r="D721" s="2">
        <f t="shared" si="11"/>
        <v>0.8</v>
      </c>
    </row>
    <row r="722" spans="1:4">
      <c r="A722" s="8">
        <v>2289</v>
      </c>
      <c r="B722" s="9" t="s">
        <v>788</v>
      </c>
      <c r="C722" s="4">
        <v>0.1</v>
      </c>
      <c r="D722" s="2">
        <f t="shared" si="11"/>
        <v>0.9</v>
      </c>
    </row>
    <row r="723" spans="1:4">
      <c r="A723" s="8">
        <v>2298</v>
      </c>
      <c r="B723" s="9" t="str">
        <f>UPPER("Cosmo Lady (China) Holdings Company Limited")</f>
        <v>COSMO LADY (CHINA) HOLDINGS COMPANY LIMITED</v>
      </c>
      <c r="C723" s="4">
        <v>0.5</v>
      </c>
      <c r="D723" s="2">
        <f t="shared" si="11"/>
        <v>0.5</v>
      </c>
    </row>
    <row r="724" spans="1:4">
      <c r="A724" s="8">
        <v>2299</v>
      </c>
      <c r="B724" s="9" t="s">
        <v>484</v>
      </c>
      <c r="C724" s="4">
        <v>0.2</v>
      </c>
      <c r="D724" s="2">
        <f t="shared" si="11"/>
        <v>0.8</v>
      </c>
    </row>
    <row r="725" spans="1:4">
      <c r="A725" s="8">
        <v>2300</v>
      </c>
      <c r="B725" s="9" t="s">
        <v>485</v>
      </c>
      <c r="C725" s="4">
        <v>0.2</v>
      </c>
      <c r="D725" s="2">
        <f t="shared" si="11"/>
        <v>0.8</v>
      </c>
    </row>
    <row r="726" spans="1:4">
      <c r="A726" s="8">
        <v>2313</v>
      </c>
      <c r="B726" s="9" t="s">
        <v>789</v>
      </c>
      <c r="C726" s="4">
        <v>0.6</v>
      </c>
      <c r="D726" s="2">
        <f t="shared" si="11"/>
        <v>0.4</v>
      </c>
    </row>
    <row r="727" spans="1:4">
      <c r="A727" s="8">
        <v>2314</v>
      </c>
      <c r="B727" s="9" t="s">
        <v>486</v>
      </c>
      <c r="C727" s="4">
        <v>0.75</v>
      </c>
      <c r="D727" s="2">
        <f t="shared" si="11"/>
        <v>0.25</v>
      </c>
    </row>
    <row r="728" spans="1:4">
      <c r="A728" s="8">
        <v>2318</v>
      </c>
      <c r="B728" s="9" t="s">
        <v>487</v>
      </c>
      <c r="C728" s="4">
        <v>0.85</v>
      </c>
      <c r="D728" s="2">
        <f t="shared" si="11"/>
        <v>0.15000000000000002</v>
      </c>
    </row>
    <row r="729" spans="1:4">
      <c r="A729" s="8">
        <v>2319</v>
      </c>
      <c r="B729" s="9" t="s">
        <v>488</v>
      </c>
      <c r="C729" s="4">
        <v>0.8</v>
      </c>
      <c r="D729" s="2">
        <f t="shared" si="11"/>
        <v>0.19999999999999996</v>
      </c>
    </row>
    <row r="730" spans="1:4">
      <c r="A730" s="8">
        <v>2328</v>
      </c>
      <c r="B730" s="9" t="s">
        <v>489</v>
      </c>
      <c r="C730" s="4">
        <v>0.75</v>
      </c>
      <c r="D730" s="2">
        <f t="shared" si="11"/>
        <v>0.25</v>
      </c>
    </row>
    <row r="731" spans="1:4">
      <c r="A731" s="8">
        <v>2329</v>
      </c>
      <c r="B731" s="9" t="str">
        <f>UPPER("Guorui Properties Limited*")</f>
        <v>GUORUI PROPERTIES LIMITED*</v>
      </c>
      <c r="C731" s="4">
        <v>0.35</v>
      </c>
      <c r="D731" s="2">
        <f t="shared" si="11"/>
        <v>0.65</v>
      </c>
    </row>
    <row r="732" spans="1:4">
      <c r="A732" s="8">
        <v>2331</v>
      </c>
      <c r="B732" s="9" t="s">
        <v>490</v>
      </c>
      <c r="C732" s="4">
        <v>0.5</v>
      </c>
      <c r="D732" s="2">
        <f t="shared" si="11"/>
        <v>0.5</v>
      </c>
    </row>
    <row r="733" spans="1:4">
      <c r="A733" s="8">
        <v>2333</v>
      </c>
      <c r="B733" s="9" t="s">
        <v>491</v>
      </c>
      <c r="C733" s="4">
        <v>0.75</v>
      </c>
      <c r="D733" s="2">
        <f t="shared" si="11"/>
        <v>0.25</v>
      </c>
    </row>
    <row r="734" spans="1:4">
      <c r="A734" s="8">
        <v>2337</v>
      </c>
      <c r="B734" s="9" t="s">
        <v>790</v>
      </c>
      <c r="C734" s="4">
        <v>0.1</v>
      </c>
      <c r="D734" s="2">
        <f t="shared" si="11"/>
        <v>0.9</v>
      </c>
    </row>
    <row r="735" spans="1:4">
      <c r="A735" s="8">
        <v>2338</v>
      </c>
      <c r="B735" s="9" t="s">
        <v>492</v>
      </c>
      <c r="C735" s="4">
        <v>0.75</v>
      </c>
      <c r="D735" s="2">
        <f t="shared" si="11"/>
        <v>0.25</v>
      </c>
    </row>
    <row r="736" spans="1:4">
      <c r="A736" s="8">
        <v>2342</v>
      </c>
      <c r="B736" s="9" t="s">
        <v>493</v>
      </c>
      <c r="C736" s="4">
        <v>0.5</v>
      </c>
      <c r="D736" s="2">
        <f t="shared" si="11"/>
        <v>0.5</v>
      </c>
    </row>
    <row r="737" spans="1:4">
      <c r="A737" s="8">
        <v>2343</v>
      </c>
      <c r="B737" s="9" t="s">
        <v>494</v>
      </c>
      <c r="C737" s="4">
        <v>0.35</v>
      </c>
      <c r="D737" s="2">
        <f t="shared" si="11"/>
        <v>0.65</v>
      </c>
    </row>
    <row r="738" spans="1:4">
      <c r="A738" s="8">
        <v>2345</v>
      </c>
      <c r="B738" s="9" t="s">
        <v>495</v>
      </c>
      <c r="C738" s="4">
        <v>0.3</v>
      </c>
      <c r="D738" s="2">
        <f t="shared" si="11"/>
        <v>0.7</v>
      </c>
    </row>
    <row r="739" spans="1:4">
      <c r="A739" s="8">
        <v>2348</v>
      </c>
      <c r="B739" s="9" t="s">
        <v>496</v>
      </c>
      <c r="C739" s="4">
        <v>0.1</v>
      </c>
      <c r="D739" s="2">
        <f t="shared" si="11"/>
        <v>0.9</v>
      </c>
    </row>
    <row r="740" spans="1:4">
      <c r="A740" s="8">
        <v>2355</v>
      </c>
      <c r="B740" s="9" t="s">
        <v>791</v>
      </c>
      <c r="C740" s="4">
        <v>0.2</v>
      </c>
      <c r="D740" s="2">
        <f t="shared" si="11"/>
        <v>0.8</v>
      </c>
    </row>
    <row r="741" spans="1:4">
      <c r="A741" s="8">
        <v>2356</v>
      </c>
      <c r="B741" s="9" t="s">
        <v>497</v>
      </c>
      <c r="C741" s="4">
        <v>0.75</v>
      </c>
      <c r="D741" s="2">
        <f t="shared" si="11"/>
        <v>0.25</v>
      </c>
    </row>
    <row r="742" spans="1:4">
      <c r="A742" s="8">
        <v>2357</v>
      </c>
      <c r="B742" s="9" t="s">
        <v>498</v>
      </c>
      <c r="C742" s="4">
        <v>0.75</v>
      </c>
      <c r="D742" s="2">
        <f t="shared" si="11"/>
        <v>0.25</v>
      </c>
    </row>
    <row r="743" spans="1:4">
      <c r="A743" s="8">
        <v>2369</v>
      </c>
      <c r="B743" s="9" t="s">
        <v>499</v>
      </c>
      <c r="C743" s="4">
        <v>0.3</v>
      </c>
      <c r="D743" s="2">
        <f t="shared" si="11"/>
        <v>0.7</v>
      </c>
    </row>
    <row r="744" spans="1:4">
      <c r="A744" s="8">
        <v>2378</v>
      </c>
      <c r="B744" s="9" t="s">
        <v>500</v>
      </c>
      <c r="C744" s="4">
        <v>0.7</v>
      </c>
      <c r="D744" s="2">
        <f t="shared" si="11"/>
        <v>0.30000000000000004</v>
      </c>
    </row>
    <row r="745" spans="1:4">
      <c r="A745" s="8">
        <v>2380</v>
      </c>
      <c r="B745" s="9" t="s">
        <v>501</v>
      </c>
      <c r="C745" s="4">
        <v>0.75</v>
      </c>
      <c r="D745" s="2">
        <f t="shared" si="11"/>
        <v>0.25</v>
      </c>
    </row>
    <row r="746" spans="1:4">
      <c r="A746" s="8">
        <v>2382</v>
      </c>
      <c r="B746" s="9" t="s">
        <v>792</v>
      </c>
      <c r="C746" s="4">
        <v>0.6</v>
      </c>
      <c r="D746" s="2">
        <f t="shared" si="11"/>
        <v>0.4</v>
      </c>
    </row>
    <row r="747" spans="1:4">
      <c r="A747" s="8">
        <v>2383</v>
      </c>
      <c r="B747" s="9" t="s">
        <v>502</v>
      </c>
      <c r="C747" s="4">
        <v>0.2</v>
      </c>
      <c r="D747" s="2">
        <f t="shared" si="11"/>
        <v>0.8</v>
      </c>
    </row>
    <row r="748" spans="1:4">
      <c r="A748" s="8">
        <v>2386</v>
      </c>
      <c r="B748" s="9" t="s">
        <v>503</v>
      </c>
      <c r="C748" s="4">
        <v>0.65</v>
      </c>
      <c r="D748" s="2">
        <f t="shared" si="11"/>
        <v>0.35</v>
      </c>
    </row>
    <row r="749" spans="1:4">
      <c r="A749" s="8">
        <v>2388</v>
      </c>
      <c r="B749" s="9" t="s">
        <v>504</v>
      </c>
      <c r="C749" s="4">
        <v>0.85</v>
      </c>
      <c r="D749" s="2">
        <f t="shared" si="11"/>
        <v>0.15000000000000002</v>
      </c>
    </row>
    <row r="750" spans="1:4">
      <c r="A750" s="8">
        <v>2393</v>
      </c>
      <c r="B750" s="9" t="s">
        <v>505</v>
      </c>
      <c r="C750" s="4">
        <v>0.25</v>
      </c>
      <c r="D750" s="2">
        <f t="shared" si="11"/>
        <v>0.75</v>
      </c>
    </row>
    <row r="751" spans="1:4">
      <c r="A751" s="8">
        <v>2399</v>
      </c>
      <c r="B751" s="9" t="str">
        <f>UPPER("CHINA FORDOO HOLDINGS LIMITED")</f>
        <v>CHINA FORDOO HOLDINGS LIMITED</v>
      </c>
      <c r="C751" s="4">
        <v>0.1</v>
      </c>
      <c r="D751" s="2">
        <f t="shared" si="11"/>
        <v>0.9</v>
      </c>
    </row>
    <row r="752" spans="1:4">
      <c r="A752" s="8">
        <v>2588</v>
      </c>
      <c r="B752" s="9" t="s">
        <v>793</v>
      </c>
      <c r="C752" s="4">
        <v>0.7</v>
      </c>
      <c r="D752" s="2">
        <f t="shared" si="11"/>
        <v>0.30000000000000004</v>
      </c>
    </row>
    <row r="753" spans="1:4">
      <c r="A753" s="8">
        <v>2600</v>
      </c>
      <c r="B753" s="9" t="s">
        <v>506</v>
      </c>
      <c r="C753" s="4">
        <v>0.75</v>
      </c>
      <c r="D753" s="2">
        <f t="shared" si="11"/>
        <v>0.25</v>
      </c>
    </row>
    <row r="754" spans="1:4">
      <c r="A754" s="8">
        <v>2601</v>
      </c>
      <c r="B754" s="9" t="s">
        <v>507</v>
      </c>
      <c r="C754" s="4">
        <v>0.75</v>
      </c>
      <c r="D754" s="2">
        <f t="shared" si="11"/>
        <v>0.25</v>
      </c>
    </row>
    <row r="755" spans="1:4">
      <c r="A755" s="8">
        <v>2607</v>
      </c>
      <c r="B755" s="9" t="s">
        <v>508</v>
      </c>
      <c r="C755" s="4">
        <v>0.75</v>
      </c>
      <c r="D755" s="2">
        <f t="shared" si="11"/>
        <v>0.25</v>
      </c>
    </row>
    <row r="756" spans="1:4">
      <c r="A756" s="8">
        <v>2608</v>
      </c>
      <c r="B756" s="9" t="s">
        <v>509</v>
      </c>
      <c r="C756" s="4">
        <v>0.1</v>
      </c>
      <c r="D756" s="2">
        <f t="shared" si="11"/>
        <v>0.9</v>
      </c>
    </row>
    <row r="757" spans="1:4">
      <c r="A757" s="8">
        <v>2611</v>
      </c>
      <c r="B757" s="9" t="s">
        <v>794</v>
      </c>
      <c r="C757" s="4">
        <v>0.75</v>
      </c>
      <c r="D757" s="2">
        <f t="shared" si="11"/>
        <v>0.25</v>
      </c>
    </row>
    <row r="758" spans="1:4">
      <c r="A758" s="8">
        <v>2628</v>
      </c>
      <c r="B758" s="9" t="s">
        <v>510</v>
      </c>
      <c r="C758" s="4">
        <v>0.85</v>
      </c>
      <c r="D758" s="2">
        <f t="shared" si="11"/>
        <v>0.15000000000000002</v>
      </c>
    </row>
    <row r="759" spans="1:4">
      <c r="A759" s="8">
        <v>2633</v>
      </c>
      <c r="B759" s="9" t="s">
        <v>795</v>
      </c>
      <c r="C759" s="4">
        <v>0.1</v>
      </c>
      <c r="D759" s="2">
        <f t="shared" si="11"/>
        <v>0.9</v>
      </c>
    </row>
    <row r="760" spans="1:4">
      <c r="A760" s="8">
        <v>2638</v>
      </c>
      <c r="B760" s="9" t="s">
        <v>12</v>
      </c>
      <c r="C760" s="4">
        <v>0.75</v>
      </c>
      <c r="D760" s="2">
        <f t="shared" si="11"/>
        <v>0.25</v>
      </c>
    </row>
    <row r="761" spans="1:4">
      <c r="A761" s="8">
        <v>2666</v>
      </c>
      <c r="B761" s="9" t="str">
        <f>UPPER("Universal Medical Financial &amp; Technical Advisory Services Company Limited")</f>
        <v>UNIVERSAL MEDICAL FINANCIAL &amp; TECHNICAL ADVISORY SERVICES COMPANY LIMITED</v>
      </c>
      <c r="C761" s="4">
        <v>0.5</v>
      </c>
      <c r="D761" s="2">
        <f t="shared" si="11"/>
        <v>0.5</v>
      </c>
    </row>
    <row r="762" spans="1:4">
      <c r="A762" s="8">
        <v>2669</v>
      </c>
      <c r="B762" s="9" t="s">
        <v>796</v>
      </c>
      <c r="C762" s="4">
        <v>0.75</v>
      </c>
      <c r="D762" s="2">
        <f t="shared" si="11"/>
        <v>0.25</v>
      </c>
    </row>
    <row r="763" spans="1:4">
      <c r="A763" s="8">
        <v>2678</v>
      </c>
      <c r="B763" s="9" t="s">
        <v>511</v>
      </c>
      <c r="C763" s="4">
        <v>0.35</v>
      </c>
      <c r="D763" s="2">
        <f t="shared" si="11"/>
        <v>0.65</v>
      </c>
    </row>
    <row r="764" spans="1:4">
      <c r="A764" s="8">
        <v>2686</v>
      </c>
      <c r="B764" s="9" t="s">
        <v>797</v>
      </c>
      <c r="C764" s="4">
        <v>0.1</v>
      </c>
      <c r="D764" s="2">
        <f t="shared" si="11"/>
        <v>0.9</v>
      </c>
    </row>
    <row r="765" spans="1:4">
      <c r="A765" s="8">
        <v>2688</v>
      </c>
      <c r="B765" s="9" t="s">
        <v>512</v>
      </c>
      <c r="C765" s="4">
        <v>0.75</v>
      </c>
      <c r="D765" s="2">
        <f t="shared" si="11"/>
        <v>0.25</v>
      </c>
    </row>
    <row r="766" spans="1:4">
      <c r="A766" s="8">
        <v>2689</v>
      </c>
      <c r="B766" s="9" t="s">
        <v>513</v>
      </c>
      <c r="C766" s="4">
        <v>0.75</v>
      </c>
      <c r="D766" s="2">
        <f t="shared" si="11"/>
        <v>0.25</v>
      </c>
    </row>
    <row r="767" spans="1:4">
      <c r="A767" s="8">
        <v>2699</v>
      </c>
      <c r="B767" s="9" t="str">
        <f>UPPER("Xinming China Holdings Limited")</f>
        <v>XINMING CHINA HOLDINGS LIMITED</v>
      </c>
      <c r="C767" s="4">
        <v>0.1</v>
      </c>
      <c r="D767" s="2">
        <f t="shared" si="11"/>
        <v>0.9</v>
      </c>
    </row>
    <row r="768" spans="1:4">
      <c r="A768" s="8">
        <v>2722</v>
      </c>
      <c r="B768" s="9" t="s">
        <v>514</v>
      </c>
      <c r="C768" s="4">
        <v>0.2</v>
      </c>
      <c r="D768" s="2">
        <f t="shared" si="11"/>
        <v>0.8</v>
      </c>
    </row>
    <row r="769" spans="1:4">
      <c r="A769" s="8">
        <v>2727</v>
      </c>
      <c r="B769" s="9" t="s">
        <v>515</v>
      </c>
      <c r="C769" s="4">
        <v>0.65</v>
      </c>
      <c r="D769" s="2">
        <f t="shared" si="11"/>
        <v>0.35</v>
      </c>
    </row>
    <row r="770" spans="1:4">
      <c r="A770" s="8">
        <v>2738</v>
      </c>
      <c r="B770" s="9" t="s">
        <v>798</v>
      </c>
      <c r="C770" s="4">
        <v>0.1</v>
      </c>
      <c r="D770" s="2">
        <f t="shared" si="11"/>
        <v>0.9</v>
      </c>
    </row>
    <row r="771" spans="1:4">
      <c r="A771" s="8">
        <v>2768</v>
      </c>
      <c r="B771" s="9" t="str">
        <f>UPPER("Jiayuan International Group Limited")</f>
        <v>JIAYUAN INTERNATIONAL GROUP LIMITED</v>
      </c>
      <c r="C771" s="4">
        <v>0.1</v>
      </c>
      <c r="D771" s="2">
        <f t="shared" si="11"/>
        <v>0.9</v>
      </c>
    </row>
    <row r="772" spans="1:4">
      <c r="A772" s="8">
        <v>2777</v>
      </c>
      <c r="B772" s="9" t="s">
        <v>516</v>
      </c>
      <c r="C772" s="4">
        <v>0.75</v>
      </c>
      <c r="D772" s="2">
        <f t="shared" si="11"/>
        <v>0.25</v>
      </c>
    </row>
    <row r="773" spans="1:4">
      <c r="A773" s="8">
        <v>2778</v>
      </c>
      <c r="B773" s="9" t="s">
        <v>517</v>
      </c>
      <c r="C773" s="4">
        <v>0.75</v>
      </c>
      <c r="D773" s="2">
        <f t="shared" si="11"/>
        <v>0.25</v>
      </c>
    </row>
    <row r="774" spans="1:4">
      <c r="A774" s="8">
        <v>2799</v>
      </c>
      <c r="B774" s="9" t="s">
        <v>799</v>
      </c>
      <c r="C774" s="4">
        <v>0.75</v>
      </c>
      <c r="D774" s="2">
        <f t="shared" si="11"/>
        <v>0.25</v>
      </c>
    </row>
    <row r="775" spans="1:4">
      <c r="A775" s="8">
        <v>2800</v>
      </c>
      <c r="B775" s="9" t="s">
        <v>518</v>
      </c>
      <c r="C775" s="4">
        <v>0.85</v>
      </c>
      <c r="D775" s="2">
        <f t="shared" si="11"/>
        <v>0.15000000000000002</v>
      </c>
    </row>
    <row r="776" spans="1:4">
      <c r="A776" s="8">
        <v>2801</v>
      </c>
      <c r="B776" s="9" t="s">
        <v>519</v>
      </c>
      <c r="C776" s="4">
        <v>0.2</v>
      </c>
      <c r="D776" s="2">
        <f t="shared" ref="D776:D839" si="12">100%-C776</f>
        <v>0.8</v>
      </c>
    </row>
    <row r="777" spans="1:4">
      <c r="A777" s="8">
        <v>2811</v>
      </c>
      <c r="B777" s="9" t="str">
        <f>UPPER("Haitong CSI300 Index ETF")&amp;"  (DUAL COUNTER)"</f>
        <v>HAITONG CSI300 INDEX ETF  (DUAL COUNTER)</v>
      </c>
      <c r="C777" s="4">
        <v>0.3</v>
      </c>
      <c r="D777" s="2">
        <f t="shared" si="12"/>
        <v>0.7</v>
      </c>
    </row>
    <row r="778" spans="1:4">
      <c r="A778" s="8">
        <v>2822</v>
      </c>
      <c r="B778" s="9" t="s">
        <v>520</v>
      </c>
      <c r="C778" s="4">
        <v>0.8</v>
      </c>
      <c r="D778" s="2">
        <f t="shared" si="12"/>
        <v>0.19999999999999996</v>
      </c>
    </row>
    <row r="779" spans="1:4">
      <c r="A779" s="8">
        <v>2823</v>
      </c>
      <c r="B779" s="9" t="s">
        <v>521</v>
      </c>
      <c r="C779" s="4">
        <v>0.8</v>
      </c>
      <c r="D779" s="2">
        <f t="shared" si="12"/>
        <v>0.19999999999999996</v>
      </c>
    </row>
    <row r="780" spans="1:4">
      <c r="A780" s="8">
        <v>2827</v>
      </c>
      <c r="B780" s="9" t="s">
        <v>522</v>
      </c>
      <c r="C780" s="4">
        <v>0.2</v>
      </c>
      <c r="D780" s="2">
        <f t="shared" si="12"/>
        <v>0.8</v>
      </c>
    </row>
    <row r="781" spans="1:4">
      <c r="A781" s="8">
        <v>2828</v>
      </c>
      <c r="B781" s="9" t="s">
        <v>523</v>
      </c>
      <c r="C781" s="4">
        <v>0.8</v>
      </c>
      <c r="D781" s="2">
        <f t="shared" si="12"/>
        <v>0.19999999999999996</v>
      </c>
    </row>
    <row r="782" spans="1:4">
      <c r="A782" s="8">
        <v>2833</v>
      </c>
      <c r="B782" s="9" t="s">
        <v>3727</v>
      </c>
      <c r="C782" s="4">
        <v>0.65</v>
      </c>
      <c r="D782" s="2">
        <f t="shared" si="12"/>
        <v>0.35</v>
      </c>
    </row>
    <row r="783" spans="1:4">
      <c r="A783" s="8">
        <v>2836</v>
      </c>
      <c r="B783" s="9" t="s">
        <v>524</v>
      </c>
      <c r="C783" s="4">
        <v>0.2</v>
      </c>
      <c r="D783" s="2">
        <f t="shared" si="12"/>
        <v>0.8</v>
      </c>
    </row>
    <row r="784" spans="1:4">
      <c r="A784" s="8">
        <v>2838</v>
      </c>
      <c r="B784" s="9" t="s">
        <v>525</v>
      </c>
      <c r="C784" s="4">
        <v>0.2</v>
      </c>
      <c r="D784" s="2">
        <f t="shared" si="12"/>
        <v>0.8</v>
      </c>
    </row>
    <row r="785" spans="1:4">
      <c r="A785" s="8">
        <v>2840</v>
      </c>
      <c r="B785" s="9" t="s">
        <v>526</v>
      </c>
      <c r="C785" s="4">
        <v>0.65</v>
      </c>
      <c r="D785" s="2">
        <f t="shared" si="12"/>
        <v>0.35</v>
      </c>
    </row>
    <row r="786" spans="1:4">
      <c r="A786" s="8">
        <v>2846</v>
      </c>
      <c r="B786" s="9" t="s">
        <v>8</v>
      </c>
      <c r="C786" s="4">
        <v>0.2</v>
      </c>
      <c r="D786" s="2">
        <f t="shared" si="12"/>
        <v>0.8</v>
      </c>
    </row>
    <row r="787" spans="1:4">
      <c r="A787" s="8">
        <v>2858</v>
      </c>
      <c r="B787" s="9" t="s">
        <v>1775</v>
      </c>
      <c r="C787" s="4">
        <v>0.65</v>
      </c>
      <c r="D787" s="2">
        <f t="shared" si="12"/>
        <v>0.35</v>
      </c>
    </row>
    <row r="788" spans="1:4">
      <c r="A788" s="8">
        <v>2863</v>
      </c>
      <c r="B788" s="9" t="s">
        <v>800</v>
      </c>
      <c r="C788" s="4">
        <v>0.1</v>
      </c>
      <c r="D788" s="2">
        <f t="shared" si="12"/>
        <v>0.9</v>
      </c>
    </row>
    <row r="789" spans="1:4">
      <c r="A789" s="8">
        <v>2866</v>
      </c>
      <c r="B789" s="9" t="s">
        <v>527</v>
      </c>
      <c r="C789" s="4">
        <v>0.6</v>
      </c>
      <c r="D789" s="2">
        <f t="shared" si="12"/>
        <v>0.4</v>
      </c>
    </row>
    <row r="790" spans="1:4">
      <c r="A790" s="8">
        <v>2868</v>
      </c>
      <c r="B790" s="9" t="s">
        <v>528</v>
      </c>
      <c r="C790" s="4">
        <v>0.45</v>
      </c>
      <c r="D790" s="2">
        <f t="shared" si="12"/>
        <v>0.55000000000000004</v>
      </c>
    </row>
    <row r="791" spans="1:4">
      <c r="A791" s="8">
        <v>2869</v>
      </c>
      <c r="B791" s="9" t="s">
        <v>801</v>
      </c>
      <c r="C791" s="4">
        <v>0.5</v>
      </c>
      <c r="D791" s="2">
        <f t="shared" si="12"/>
        <v>0.5</v>
      </c>
    </row>
    <row r="792" spans="1:4">
      <c r="A792" s="8">
        <v>2877</v>
      </c>
      <c r="B792" s="9" t="s">
        <v>802</v>
      </c>
      <c r="C792" s="4">
        <v>0.45</v>
      </c>
      <c r="D792" s="2">
        <f t="shared" si="12"/>
        <v>0.55000000000000004</v>
      </c>
    </row>
    <row r="793" spans="1:4">
      <c r="A793" s="8">
        <v>2880</v>
      </c>
      <c r="B793" s="9" t="s">
        <v>529</v>
      </c>
      <c r="C793" s="4">
        <v>0.6</v>
      </c>
      <c r="D793" s="2">
        <f t="shared" si="12"/>
        <v>0.4</v>
      </c>
    </row>
    <row r="794" spans="1:4">
      <c r="A794" s="8">
        <v>2883</v>
      </c>
      <c r="B794" s="9" t="s">
        <v>530</v>
      </c>
      <c r="C794" s="4">
        <v>0.75</v>
      </c>
      <c r="D794" s="2">
        <f t="shared" si="12"/>
        <v>0.25</v>
      </c>
    </row>
    <row r="795" spans="1:4">
      <c r="A795" s="8">
        <v>2888</v>
      </c>
      <c r="B795" s="9" t="s">
        <v>531</v>
      </c>
      <c r="C795" s="4">
        <v>0.75</v>
      </c>
      <c r="D795" s="2">
        <f t="shared" si="12"/>
        <v>0.25</v>
      </c>
    </row>
    <row r="796" spans="1:4">
      <c r="A796" s="8">
        <v>2899</v>
      </c>
      <c r="B796" s="9" t="s">
        <v>532</v>
      </c>
      <c r="C796" s="4">
        <v>0.75</v>
      </c>
      <c r="D796" s="2">
        <f t="shared" si="12"/>
        <v>0.25</v>
      </c>
    </row>
    <row r="797" spans="1:4">
      <c r="A797" s="8">
        <v>3024</v>
      </c>
      <c r="B797" s="9" t="s">
        <v>9</v>
      </c>
      <c r="C797" s="4">
        <v>0.2</v>
      </c>
      <c r="D797" s="2">
        <f t="shared" si="12"/>
        <v>0.8</v>
      </c>
    </row>
    <row r="798" spans="1:4">
      <c r="A798" s="8">
        <v>3046</v>
      </c>
      <c r="B798" s="9" t="s">
        <v>0</v>
      </c>
      <c r="C798" s="4">
        <v>0.2</v>
      </c>
      <c r="D798" s="2">
        <f t="shared" si="12"/>
        <v>0.8</v>
      </c>
    </row>
    <row r="799" spans="1:4">
      <c r="A799" s="8">
        <v>3049</v>
      </c>
      <c r="B799" s="9" t="s">
        <v>533</v>
      </c>
      <c r="C799" s="4">
        <v>0.2</v>
      </c>
      <c r="D799" s="2">
        <f t="shared" si="12"/>
        <v>0.8</v>
      </c>
    </row>
    <row r="800" spans="1:4">
      <c r="A800" s="8">
        <v>3081</v>
      </c>
      <c r="B800" s="9" t="s">
        <v>534</v>
      </c>
      <c r="C800" s="4">
        <v>0.2</v>
      </c>
      <c r="D800" s="2">
        <f t="shared" si="12"/>
        <v>0.8</v>
      </c>
    </row>
    <row r="801" spans="1:4">
      <c r="A801" s="8">
        <v>3100</v>
      </c>
      <c r="B801" s="9" t="s">
        <v>535</v>
      </c>
      <c r="C801" s="4">
        <v>0.2</v>
      </c>
      <c r="D801" s="2">
        <f t="shared" si="12"/>
        <v>0.8</v>
      </c>
    </row>
    <row r="802" spans="1:4">
      <c r="A802" s="8">
        <v>3118</v>
      </c>
      <c r="B802" s="9" t="s">
        <v>536</v>
      </c>
      <c r="C802" s="4">
        <v>0.2</v>
      </c>
      <c r="D802" s="2">
        <f t="shared" si="12"/>
        <v>0.8</v>
      </c>
    </row>
    <row r="803" spans="1:4">
      <c r="A803" s="8">
        <v>3128</v>
      </c>
      <c r="B803" s="9" t="str">
        <f>UPPER("Hang Seng China A Industry Top Index ETF")&amp;"  (DUAL COUNTER)"</f>
        <v>HANG SENG CHINA A INDUSTRY TOP INDEX ETF  (DUAL COUNTER)</v>
      </c>
      <c r="C803" s="4">
        <v>0.2</v>
      </c>
      <c r="D803" s="2">
        <f t="shared" si="12"/>
        <v>0.8</v>
      </c>
    </row>
    <row r="804" spans="1:4">
      <c r="A804" s="8">
        <v>3147</v>
      </c>
      <c r="B804" s="9" t="s">
        <v>803</v>
      </c>
      <c r="C804" s="4">
        <v>0.2</v>
      </c>
      <c r="D804" s="2">
        <f t="shared" si="12"/>
        <v>0.8</v>
      </c>
    </row>
    <row r="805" spans="1:4">
      <c r="A805" s="8">
        <v>3188</v>
      </c>
      <c r="B805" s="9" t="s">
        <v>537</v>
      </c>
      <c r="C805" s="4">
        <v>0.8</v>
      </c>
      <c r="D805" s="2">
        <f t="shared" si="12"/>
        <v>0.19999999999999996</v>
      </c>
    </row>
    <row r="806" spans="1:4">
      <c r="A806" s="8">
        <v>3199</v>
      </c>
      <c r="B806" s="9" t="str">
        <f>UPPER("CSOP China 5-Year Treasury Bond ETF")&amp;"  (DUAL COUNTER)"</f>
        <v>CSOP CHINA 5-YEAR TREASURY BOND ETF  (DUAL COUNTER)</v>
      </c>
      <c r="C806" s="4">
        <v>0.2</v>
      </c>
      <c r="D806" s="2">
        <f t="shared" si="12"/>
        <v>0.8</v>
      </c>
    </row>
    <row r="807" spans="1:4">
      <c r="A807" s="8">
        <v>3300</v>
      </c>
      <c r="B807" s="9" t="s">
        <v>538</v>
      </c>
      <c r="C807" s="4">
        <v>0.2</v>
      </c>
      <c r="D807" s="2">
        <f t="shared" si="12"/>
        <v>0.8</v>
      </c>
    </row>
    <row r="808" spans="1:4">
      <c r="A808" s="8">
        <v>3301</v>
      </c>
      <c r="B808" s="9" t="str">
        <f>UPPER("Ronshine China Holdings Limited")</f>
        <v>RONSHINE CHINA HOLDINGS LIMITED</v>
      </c>
      <c r="C808" s="4">
        <v>0.5</v>
      </c>
      <c r="D808" s="2">
        <f t="shared" si="12"/>
        <v>0.5</v>
      </c>
    </row>
    <row r="809" spans="1:4">
      <c r="A809" s="8">
        <v>3303</v>
      </c>
      <c r="B809" s="9" t="s">
        <v>539</v>
      </c>
      <c r="C809" s="4">
        <v>0.3</v>
      </c>
      <c r="D809" s="2">
        <f t="shared" si="12"/>
        <v>0.7</v>
      </c>
    </row>
    <row r="810" spans="1:4">
      <c r="A810" s="8">
        <v>3306</v>
      </c>
      <c r="B810" s="9" t="s">
        <v>804</v>
      </c>
      <c r="C810" s="4">
        <v>0.1</v>
      </c>
      <c r="D810" s="2">
        <f t="shared" si="12"/>
        <v>0.9</v>
      </c>
    </row>
    <row r="811" spans="1:4">
      <c r="A811" s="8">
        <v>3308</v>
      </c>
      <c r="B811" s="9" t="s">
        <v>540</v>
      </c>
      <c r="C811" s="4">
        <v>0.6</v>
      </c>
      <c r="D811" s="2">
        <f t="shared" si="12"/>
        <v>0.4</v>
      </c>
    </row>
    <row r="812" spans="1:4">
      <c r="A812" s="8">
        <v>3311</v>
      </c>
      <c r="B812" s="9" t="s">
        <v>541</v>
      </c>
      <c r="C812" s="4">
        <v>0.75</v>
      </c>
      <c r="D812" s="2">
        <f t="shared" si="12"/>
        <v>0.25</v>
      </c>
    </row>
    <row r="813" spans="1:4">
      <c r="A813" s="8">
        <v>3313</v>
      </c>
      <c r="B813" s="9" t="s">
        <v>542</v>
      </c>
      <c r="C813" s="4">
        <v>0.1</v>
      </c>
      <c r="D813" s="2">
        <f t="shared" si="12"/>
        <v>0.9</v>
      </c>
    </row>
    <row r="814" spans="1:4">
      <c r="A814" s="8">
        <v>3315</v>
      </c>
      <c r="B814" s="9" t="s">
        <v>543</v>
      </c>
      <c r="C814" s="4">
        <v>0.15</v>
      </c>
      <c r="D814" s="2">
        <f t="shared" si="12"/>
        <v>0.85</v>
      </c>
    </row>
    <row r="815" spans="1:4">
      <c r="A815" s="8">
        <v>3320</v>
      </c>
      <c r="B815" s="9" t="s">
        <v>805</v>
      </c>
      <c r="C815" s="4">
        <v>0.65</v>
      </c>
      <c r="D815" s="2">
        <f t="shared" si="12"/>
        <v>0.35</v>
      </c>
    </row>
    <row r="816" spans="1:4">
      <c r="A816" s="8">
        <v>3322</v>
      </c>
      <c r="B816" s="9" t="s">
        <v>544</v>
      </c>
      <c r="C816" s="4">
        <v>0.2</v>
      </c>
      <c r="D816" s="2">
        <f t="shared" si="12"/>
        <v>0.8</v>
      </c>
    </row>
    <row r="817" spans="1:4">
      <c r="A817" s="8">
        <v>3323</v>
      </c>
      <c r="B817" s="9" t="s">
        <v>545</v>
      </c>
      <c r="C817" s="4">
        <v>0.75</v>
      </c>
      <c r="D817" s="2">
        <f t="shared" si="12"/>
        <v>0.25</v>
      </c>
    </row>
    <row r="818" spans="1:4">
      <c r="A818" s="8">
        <v>3328</v>
      </c>
      <c r="B818" s="9" t="s">
        <v>546</v>
      </c>
      <c r="C818" s="4">
        <v>0.85</v>
      </c>
      <c r="D818" s="2">
        <f t="shared" si="12"/>
        <v>0.15000000000000002</v>
      </c>
    </row>
    <row r="819" spans="1:4">
      <c r="A819" s="8">
        <v>3329</v>
      </c>
      <c r="B819" s="9" t="s">
        <v>806</v>
      </c>
      <c r="C819" s="4">
        <v>0.5</v>
      </c>
      <c r="D819" s="2">
        <f t="shared" si="12"/>
        <v>0.5</v>
      </c>
    </row>
    <row r="820" spans="1:4">
      <c r="A820" s="8">
        <v>3330</v>
      </c>
      <c r="B820" s="9" t="s">
        <v>807</v>
      </c>
      <c r="C820" s="4">
        <v>0.2</v>
      </c>
      <c r="D820" s="2">
        <f t="shared" si="12"/>
        <v>0.8</v>
      </c>
    </row>
    <row r="821" spans="1:4">
      <c r="A821" s="8">
        <v>3331</v>
      </c>
      <c r="B821" s="9" t="s">
        <v>547</v>
      </c>
      <c r="C821" s="4">
        <v>0.5</v>
      </c>
      <c r="D821" s="2">
        <f t="shared" si="12"/>
        <v>0.5</v>
      </c>
    </row>
    <row r="822" spans="1:4">
      <c r="A822" s="8">
        <v>3332</v>
      </c>
      <c r="B822" s="9" t="s">
        <v>10</v>
      </c>
      <c r="C822" s="4">
        <v>0.1</v>
      </c>
      <c r="D822" s="2">
        <f t="shared" si="12"/>
        <v>0.9</v>
      </c>
    </row>
    <row r="823" spans="1:4">
      <c r="A823" s="8">
        <v>3333</v>
      </c>
      <c r="B823" s="9" t="s">
        <v>548</v>
      </c>
      <c r="C823" s="4">
        <v>0.6</v>
      </c>
      <c r="D823" s="2">
        <f t="shared" si="12"/>
        <v>0.4</v>
      </c>
    </row>
    <row r="824" spans="1:4">
      <c r="A824" s="8">
        <v>3336</v>
      </c>
      <c r="B824" s="9" t="s">
        <v>549</v>
      </c>
      <c r="C824" s="4">
        <v>0.3</v>
      </c>
      <c r="D824" s="2">
        <f t="shared" si="12"/>
        <v>0.7</v>
      </c>
    </row>
    <row r="825" spans="1:4">
      <c r="A825" s="8">
        <v>3337</v>
      </c>
      <c r="B825" s="9" t="s">
        <v>550</v>
      </c>
      <c r="C825" s="4">
        <v>0.2</v>
      </c>
      <c r="D825" s="2">
        <f t="shared" si="12"/>
        <v>0.8</v>
      </c>
    </row>
    <row r="826" spans="1:4">
      <c r="A826" s="8">
        <v>3339</v>
      </c>
      <c r="B826" s="9" t="s">
        <v>551</v>
      </c>
      <c r="C826" s="4">
        <v>0.45</v>
      </c>
      <c r="D826" s="2">
        <f t="shared" si="12"/>
        <v>0.55000000000000004</v>
      </c>
    </row>
    <row r="827" spans="1:4">
      <c r="A827" s="8">
        <v>3358</v>
      </c>
      <c r="B827" s="61" t="s">
        <v>1776</v>
      </c>
      <c r="C827" s="4">
        <v>0.1</v>
      </c>
      <c r="D827" s="2">
        <f t="shared" si="12"/>
        <v>0.9</v>
      </c>
    </row>
    <row r="828" spans="1:4">
      <c r="A828" s="8">
        <v>3360</v>
      </c>
      <c r="B828" s="9" t="s">
        <v>552</v>
      </c>
      <c r="C828" s="4">
        <v>0.55000000000000004</v>
      </c>
      <c r="D828" s="2">
        <f t="shared" si="12"/>
        <v>0.44999999999999996</v>
      </c>
    </row>
    <row r="829" spans="1:4">
      <c r="A829" s="8">
        <v>3363</v>
      </c>
      <c r="B829" s="9" t="s">
        <v>553</v>
      </c>
      <c r="C829" s="4">
        <v>0.2</v>
      </c>
      <c r="D829" s="2">
        <f t="shared" si="12"/>
        <v>0.8</v>
      </c>
    </row>
    <row r="830" spans="1:4">
      <c r="A830" s="8">
        <v>3368</v>
      </c>
      <c r="B830" s="9" t="s">
        <v>554</v>
      </c>
      <c r="C830" s="4">
        <v>0.3</v>
      </c>
      <c r="D830" s="2">
        <f t="shared" si="12"/>
        <v>0.7</v>
      </c>
    </row>
    <row r="831" spans="1:4">
      <c r="A831" s="8">
        <v>3369</v>
      </c>
      <c r="B831" s="9" t="s">
        <v>555</v>
      </c>
      <c r="C831" s="4">
        <v>0.2</v>
      </c>
      <c r="D831" s="2">
        <f t="shared" si="12"/>
        <v>0.8</v>
      </c>
    </row>
    <row r="832" spans="1:4">
      <c r="A832" s="8">
        <v>3377</v>
      </c>
      <c r="B832" s="9" t="s">
        <v>556</v>
      </c>
      <c r="C832" s="4">
        <v>0.75</v>
      </c>
      <c r="D832" s="2">
        <f t="shared" si="12"/>
        <v>0.25</v>
      </c>
    </row>
    <row r="833" spans="1:4">
      <c r="A833" s="8">
        <v>3378</v>
      </c>
      <c r="B833" s="9" t="s">
        <v>557</v>
      </c>
      <c r="C833" s="4">
        <v>0.4</v>
      </c>
      <c r="D833" s="2">
        <f t="shared" si="12"/>
        <v>0.6</v>
      </c>
    </row>
    <row r="834" spans="1:4">
      <c r="A834" s="8">
        <v>3380</v>
      </c>
      <c r="B834" s="9" t="s">
        <v>558</v>
      </c>
      <c r="C834" s="4">
        <v>0.65</v>
      </c>
      <c r="D834" s="2">
        <f t="shared" si="12"/>
        <v>0.35</v>
      </c>
    </row>
    <row r="835" spans="1:4">
      <c r="A835" s="8">
        <v>3382</v>
      </c>
      <c r="B835" s="9" t="s">
        <v>559</v>
      </c>
      <c r="C835" s="4">
        <v>0.6</v>
      </c>
      <c r="D835" s="2">
        <f t="shared" si="12"/>
        <v>0.4</v>
      </c>
    </row>
    <row r="836" spans="1:4">
      <c r="A836" s="8">
        <v>3383</v>
      </c>
      <c r="B836" s="9" t="s">
        <v>560</v>
      </c>
      <c r="C836" s="4">
        <v>0.6</v>
      </c>
      <c r="D836" s="2">
        <f t="shared" si="12"/>
        <v>0.4</v>
      </c>
    </row>
    <row r="837" spans="1:4">
      <c r="A837" s="8">
        <v>3389</v>
      </c>
      <c r="B837" s="9" t="s">
        <v>561</v>
      </c>
      <c r="C837" s="4">
        <v>0.3</v>
      </c>
      <c r="D837" s="2">
        <f t="shared" si="12"/>
        <v>0.7</v>
      </c>
    </row>
    <row r="838" spans="1:4">
      <c r="A838" s="8">
        <v>3393</v>
      </c>
      <c r="B838" s="9" t="s">
        <v>562</v>
      </c>
      <c r="C838" s="4">
        <v>0.5</v>
      </c>
      <c r="D838" s="2">
        <f t="shared" si="12"/>
        <v>0.5</v>
      </c>
    </row>
    <row r="839" spans="1:4">
      <c r="A839" s="8">
        <v>3395</v>
      </c>
      <c r="B839" s="9" t="s">
        <v>808</v>
      </c>
      <c r="C839" s="4">
        <v>0.1</v>
      </c>
      <c r="D839" s="2">
        <f t="shared" si="12"/>
        <v>0.9</v>
      </c>
    </row>
    <row r="840" spans="1:4">
      <c r="A840" s="8">
        <v>3396</v>
      </c>
      <c r="B840" s="9" t="str">
        <f>UPPER("Legend Holdings Corporation")</f>
        <v>LEGEND HOLDINGS CORPORATION</v>
      </c>
      <c r="C840" s="4">
        <v>0.75</v>
      </c>
      <c r="D840" s="2">
        <f t="shared" ref="D840:D903" si="13">100%-C840</f>
        <v>0.25</v>
      </c>
    </row>
    <row r="841" spans="1:4">
      <c r="A841" s="8">
        <v>3399</v>
      </c>
      <c r="B841" s="9" t="s">
        <v>563</v>
      </c>
      <c r="C841" s="4">
        <v>0.2</v>
      </c>
      <c r="D841" s="2">
        <f t="shared" si="13"/>
        <v>0.8</v>
      </c>
    </row>
    <row r="842" spans="1:4">
      <c r="A842" s="8">
        <v>3600</v>
      </c>
      <c r="B842" s="9" t="s">
        <v>809</v>
      </c>
      <c r="C842" s="4">
        <v>0.1</v>
      </c>
      <c r="D842" s="2">
        <f t="shared" si="13"/>
        <v>0.9</v>
      </c>
    </row>
    <row r="843" spans="1:4">
      <c r="A843" s="8">
        <v>3606</v>
      </c>
      <c r="B843" s="9" t="s">
        <v>810</v>
      </c>
      <c r="C843" s="4">
        <v>0.6</v>
      </c>
      <c r="D843" s="2">
        <f t="shared" si="13"/>
        <v>0.4</v>
      </c>
    </row>
    <row r="844" spans="1:4">
      <c r="A844" s="8">
        <v>3608</v>
      </c>
      <c r="B844" s="9" t="s">
        <v>564</v>
      </c>
      <c r="C844" s="4">
        <v>0.1</v>
      </c>
      <c r="D844" s="2">
        <f t="shared" si="13"/>
        <v>0.9</v>
      </c>
    </row>
    <row r="845" spans="1:4">
      <c r="A845" s="8">
        <v>3618</v>
      </c>
      <c r="B845" s="9" t="s">
        <v>565</v>
      </c>
      <c r="C845" s="4">
        <v>0.75</v>
      </c>
      <c r="D845" s="2">
        <f t="shared" si="13"/>
        <v>0.25</v>
      </c>
    </row>
    <row r="846" spans="1:4">
      <c r="A846" s="8">
        <v>3626</v>
      </c>
      <c r="B846" s="9" t="s">
        <v>811</v>
      </c>
      <c r="C846" s="4">
        <v>0.1</v>
      </c>
      <c r="D846" s="2">
        <f t="shared" si="13"/>
        <v>0.9</v>
      </c>
    </row>
    <row r="847" spans="1:4">
      <c r="A847" s="8">
        <v>3636</v>
      </c>
      <c r="B847" s="9" t="s">
        <v>566</v>
      </c>
      <c r="C847" s="4">
        <v>0.2</v>
      </c>
      <c r="D847" s="2">
        <f t="shared" si="13"/>
        <v>0.8</v>
      </c>
    </row>
    <row r="848" spans="1:4">
      <c r="A848" s="8">
        <v>3639</v>
      </c>
      <c r="B848" s="9" t="str">
        <f>UPPER("YIDA CHINA HOLDINGS LIMITED")</f>
        <v>YIDA CHINA HOLDINGS LIMITED</v>
      </c>
      <c r="C848" s="4">
        <v>0.1</v>
      </c>
      <c r="D848" s="2">
        <f t="shared" si="13"/>
        <v>0.9</v>
      </c>
    </row>
    <row r="849" spans="1:4">
      <c r="A849" s="8">
        <v>3666</v>
      </c>
      <c r="B849" s="9" t="s">
        <v>567</v>
      </c>
      <c r="C849" s="4">
        <v>0.2</v>
      </c>
      <c r="D849" s="2">
        <f t="shared" si="13"/>
        <v>0.8</v>
      </c>
    </row>
    <row r="850" spans="1:4">
      <c r="A850" s="8">
        <v>3669</v>
      </c>
      <c r="B850" s="9" t="s">
        <v>568</v>
      </c>
      <c r="C850" s="4">
        <v>0.5</v>
      </c>
      <c r="D850" s="2">
        <f t="shared" si="13"/>
        <v>0.5</v>
      </c>
    </row>
    <row r="851" spans="1:4">
      <c r="A851" s="8">
        <v>3678</v>
      </c>
      <c r="B851" s="9" t="str">
        <f>UPPER("Holly Futures")</f>
        <v>HOLLY FUTURES</v>
      </c>
      <c r="C851" s="4">
        <v>0.1</v>
      </c>
      <c r="D851" s="2">
        <f t="shared" si="13"/>
        <v>0.9</v>
      </c>
    </row>
    <row r="852" spans="1:4">
      <c r="A852" s="8">
        <v>3683</v>
      </c>
      <c r="B852" s="9" t="s">
        <v>569</v>
      </c>
      <c r="C852" s="4">
        <v>0.1</v>
      </c>
      <c r="D852" s="2">
        <f t="shared" si="13"/>
        <v>0.9</v>
      </c>
    </row>
    <row r="853" spans="1:4">
      <c r="A853" s="8">
        <v>3686</v>
      </c>
      <c r="B853" s="9" t="s">
        <v>812</v>
      </c>
      <c r="C853" s="4">
        <v>0.1</v>
      </c>
      <c r="D853" s="2">
        <f t="shared" si="13"/>
        <v>0.9</v>
      </c>
    </row>
    <row r="854" spans="1:4">
      <c r="A854" s="8">
        <v>3688</v>
      </c>
      <c r="B854" s="9" t="s">
        <v>570</v>
      </c>
      <c r="C854" s="4">
        <v>0.2</v>
      </c>
      <c r="D854" s="2">
        <f t="shared" si="13"/>
        <v>0.8</v>
      </c>
    </row>
    <row r="855" spans="1:4">
      <c r="A855" s="8">
        <v>3689</v>
      </c>
      <c r="B855" s="9" t="s">
        <v>813</v>
      </c>
      <c r="C855" s="4">
        <v>0.1</v>
      </c>
      <c r="D855" s="2">
        <f t="shared" si="13"/>
        <v>0.9</v>
      </c>
    </row>
    <row r="856" spans="1:4">
      <c r="A856" s="8">
        <v>3698</v>
      </c>
      <c r="B856" s="9" t="s">
        <v>571</v>
      </c>
      <c r="C856" s="4">
        <v>0.3</v>
      </c>
      <c r="D856" s="2">
        <f t="shared" si="13"/>
        <v>0.7</v>
      </c>
    </row>
    <row r="857" spans="1:4">
      <c r="A857" s="8">
        <v>3709</v>
      </c>
      <c r="B857" s="9" t="str">
        <f>UPPER("Koradior Holdings Limited")</f>
        <v>KORADIOR HOLDINGS LIMITED</v>
      </c>
      <c r="C857" s="4">
        <v>0.1</v>
      </c>
      <c r="D857" s="2">
        <f t="shared" si="13"/>
        <v>0.9</v>
      </c>
    </row>
    <row r="858" spans="1:4">
      <c r="A858" s="8">
        <v>3737</v>
      </c>
      <c r="B858" s="9" t="str">
        <f>UPPER("Zhongzhi Pharmaceutical Holdings Limited")</f>
        <v>ZHONGZHI PHARMACEUTICAL HOLDINGS LIMITED</v>
      </c>
      <c r="C858" s="4">
        <v>0.1</v>
      </c>
      <c r="D858" s="2">
        <f t="shared" si="13"/>
        <v>0.9</v>
      </c>
    </row>
    <row r="859" spans="1:4">
      <c r="A859" s="8">
        <v>3768</v>
      </c>
      <c r="B859" s="9" t="s">
        <v>814</v>
      </c>
      <c r="C859" s="4">
        <v>0.1</v>
      </c>
      <c r="D859" s="2">
        <f t="shared" si="13"/>
        <v>0.9</v>
      </c>
    </row>
    <row r="860" spans="1:4">
      <c r="A860" s="8">
        <v>3789</v>
      </c>
      <c r="B860" s="9" t="s">
        <v>815</v>
      </c>
      <c r="C860" s="4">
        <v>0.1</v>
      </c>
      <c r="D860" s="2">
        <f t="shared" si="13"/>
        <v>0.9</v>
      </c>
    </row>
    <row r="861" spans="1:4">
      <c r="A861" s="8">
        <v>3799</v>
      </c>
      <c r="B861" s="9" t="s">
        <v>816</v>
      </c>
      <c r="C861" s="4">
        <v>0.5</v>
      </c>
      <c r="D861" s="2">
        <f t="shared" si="13"/>
        <v>0.5</v>
      </c>
    </row>
    <row r="862" spans="1:4">
      <c r="A862" s="8">
        <v>3800</v>
      </c>
      <c r="B862" s="9" t="s">
        <v>572</v>
      </c>
      <c r="C862" s="4">
        <v>0.5</v>
      </c>
      <c r="D862" s="2">
        <f t="shared" si="13"/>
        <v>0.5</v>
      </c>
    </row>
    <row r="863" spans="1:4">
      <c r="A863" s="8">
        <v>3808</v>
      </c>
      <c r="B863" s="9" t="s">
        <v>573</v>
      </c>
      <c r="C863" s="4">
        <v>0.6</v>
      </c>
      <c r="D863" s="2">
        <f t="shared" si="13"/>
        <v>0.4</v>
      </c>
    </row>
    <row r="864" spans="1:4">
      <c r="A864" s="8">
        <v>3813</v>
      </c>
      <c r="B864" s="9" t="s">
        <v>574</v>
      </c>
      <c r="C864" s="4">
        <v>0.5</v>
      </c>
      <c r="D864" s="2">
        <f t="shared" si="13"/>
        <v>0.5</v>
      </c>
    </row>
    <row r="865" spans="1:4">
      <c r="A865" s="8">
        <v>3818</v>
      </c>
      <c r="B865" s="9" t="s">
        <v>575</v>
      </c>
      <c r="C865" s="4">
        <v>0.5</v>
      </c>
      <c r="D865" s="2">
        <f t="shared" si="13"/>
        <v>0.5</v>
      </c>
    </row>
    <row r="866" spans="1:4" s="24" customFormat="1" ht="15.75">
      <c r="A866" s="8">
        <v>3830</v>
      </c>
      <c r="B866" s="9" t="s">
        <v>817</v>
      </c>
      <c r="C866" s="4">
        <v>0.1</v>
      </c>
      <c r="D866" s="2">
        <f t="shared" si="13"/>
        <v>0.9</v>
      </c>
    </row>
    <row r="867" spans="1:4">
      <c r="A867" s="8">
        <v>3833</v>
      </c>
      <c r="B867" s="9" t="s">
        <v>576</v>
      </c>
      <c r="C867" s="4">
        <v>0.1</v>
      </c>
      <c r="D867" s="2">
        <f t="shared" si="13"/>
        <v>0.9</v>
      </c>
    </row>
    <row r="868" spans="1:4">
      <c r="A868" s="8">
        <v>3836</v>
      </c>
      <c r="B868" s="9" t="s">
        <v>577</v>
      </c>
      <c r="C868" s="4">
        <v>0.5</v>
      </c>
      <c r="D868" s="2">
        <f t="shared" si="13"/>
        <v>0.5</v>
      </c>
    </row>
    <row r="869" spans="1:4">
      <c r="A869" s="8">
        <v>3838</v>
      </c>
      <c r="B869" s="9" t="s">
        <v>578</v>
      </c>
      <c r="C869" s="4">
        <v>0.3</v>
      </c>
      <c r="D869" s="2">
        <f t="shared" si="13"/>
        <v>0.7</v>
      </c>
    </row>
    <row r="870" spans="1:4">
      <c r="A870" s="8">
        <v>3848</v>
      </c>
      <c r="B870" s="9" t="s">
        <v>818</v>
      </c>
      <c r="C870" s="4">
        <v>0.1</v>
      </c>
      <c r="D870" s="2">
        <f t="shared" si="13"/>
        <v>0.9</v>
      </c>
    </row>
    <row r="871" spans="1:4">
      <c r="A871" s="8">
        <v>3866</v>
      </c>
      <c r="B871" s="9" t="s">
        <v>819</v>
      </c>
      <c r="C871" s="4">
        <v>0.3</v>
      </c>
      <c r="D871" s="2">
        <f t="shared" si="13"/>
        <v>0.7</v>
      </c>
    </row>
    <row r="872" spans="1:4">
      <c r="A872" s="8">
        <v>3869</v>
      </c>
      <c r="B872" s="9" t="s">
        <v>820</v>
      </c>
      <c r="C872" s="4">
        <v>0.1</v>
      </c>
      <c r="D872" s="2">
        <f t="shared" si="13"/>
        <v>0.9</v>
      </c>
    </row>
    <row r="873" spans="1:4">
      <c r="A873" s="8">
        <v>3882</v>
      </c>
      <c r="B873" s="9" t="str">
        <f>UPPER("SKY LIGHT HOLDINGS LIMITED")</f>
        <v>SKY LIGHT HOLDINGS LIMITED</v>
      </c>
      <c r="C873" s="4">
        <v>0.1</v>
      </c>
      <c r="D873" s="2">
        <f t="shared" si="13"/>
        <v>0.9</v>
      </c>
    </row>
    <row r="874" spans="1:4">
      <c r="A874" s="8">
        <v>3883</v>
      </c>
      <c r="B874" s="9" t="s">
        <v>579</v>
      </c>
      <c r="C874" s="4">
        <v>0.5</v>
      </c>
      <c r="D874" s="2">
        <f t="shared" si="13"/>
        <v>0.5</v>
      </c>
    </row>
    <row r="875" spans="1:4">
      <c r="A875" s="8">
        <v>3888</v>
      </c>
      <c r="B875" s="9" t="s">
        <v>580</v>
      </c>
      <c r="C875" s="4">
        <v>0.6</v>
      </c>
      <c r="D875" s="2">
        <f t="shared" si="13"/>
        <v>0.4</v>
      </c>
    </row>
    <row r="876" spans="1:4">
      <c r="A876" s="8">
        <v>3893</v>
      </c>
      <c r="B876" s="9" t="s">
        <v>821</v>
      </c>
      <c r="C876" s="4">
        <v>0.1</v>
      </c>
      <c r="D876" s="2">
        <f t="shared" si="13"/>
        <v>0.9</v>
      </c>
    </row>
    <row r="877" spans="1:4">
      <c r="A877" s="8">
        <v>3898</v>
      </c>
      <c r="B877" s="9" t="s">
        <v>581</v>
      </c>
      <c r="C877" s="4">
        <v>0.75</v>
      </c>
      <c r="D877" s="2">
        <f t="shared" si="13"/>
        <v>0.25</v>
      </c>
    </row>
    <row r="878" spans="1:4">
      <c r="A878" s="8">
        <v>3899</v>
      </c>
      <c r="B878" s="9" t="s">
        <v>582</v>
      </c>
      <c r="C878" s="4">
        <v>0.6</v>
      </c>
      <c r="D878" s="2">
        <f t="shared" si="13"/>
        <v>0.4</v>
      </c>
    </row>
    <row r="879" spans="1:4">
      <c r="A879" s="8">
        <v>3900</v>
      </c>
      <c r="B879" s="9" t="s">
        <v>822</v>
      </c>
      <c r="C879" s="4">
        <v>0.55000000000000004</v>
      </c>
      <c r="D879" s="2">
        <f t="shared" si="13"/>
        <v>0.44999999999999996</v>
      </c>
    </row>
    <row r="880" spans="1:4">
      <c r="A880" s="8">
        <v>3903</v>
      </c>
      <c r="B880" s="9" t="str">
        <f>UPPER("Hanhua Financial Holding Co., Ltd.")</f>
        <v>HANHUA FINANCIAL HOLDING CO., LTD.</v>
      </c>
      <c r="C880" s="4">
        <v>0.1</v>
      </c>
      <c r="D880" s="2">
        <f t="shared" si="13"/>
        <v>0.9</v>
      </c>
    </row>
    <row r="881" spans="1:4">
      <c r="A881" s="8">
        <v>3908</v>
      </c>
      <c r="B881" s="9" t="s">
        <v>823</v>
      </c>
      <c r="C881" s="4">
        <v>0.6</v>
      </c>
      <c r="D881" s="2">
        <f t="shared" si="13"/>
        <v>0.4</v>
      </c>
    </row>
    <row r="882" spans="1:4">
      <c r="A882" s="8">
        <v>3918</v>
      </c>
      <c r="B882" s="9" t="s">
        <v>583</v>
      </c>
      <c r="C882" s="4">
        <v>0.3</v>
      </c>
      <c r="D882" s="2">
        <f t="shared" si="13"/>
        <v>0.7</v>
      </c>
    </row>
    <row r="883" spans="1:4">
      <c r="A883" s="8">
        <v>3933</v>
      </c>
      <c r="B883" s="9" t="s">
        <v>1</v>
      </c>
      <c r="C883" s="4">
        <v>0.5</v>
      </c>
      <c r="D883" s="2">
        <f t="shared" si="13"/>
        <v>0.5</v>
      </c>
    </row>
    <row r="884" spans="1:4">
      <c r="A884" s="8">
        <v>3948</v>
      </c>
      <c r="B884" s="9" t="s">
        <v>584</v>
      </c>
      <c r="C884" s="4">
        <v>0.15</v>
      </c>
      <c r="D884" s="2">
        <f t="shared" si="13"/>
        <v>0.85</v>
      </c>
    </row>
    <row r="885" spans="1:4">
      <c r="A885" s="8">
        <v>3958</v>
      </c>
      <c r="B885" s="9" t="s">
        <v>824</v>
      </c>
      <c r="C885" s="4">
        <v>0.6</v>
      </c>
      <c r="D885" s="2">
        <f t="shared" si="13"/>
        <v>0.4</v>
      </c>
    </row>
    <row r="886" spans="1:4">
      <c r="A886" s="8">
        <v>3968</v>
      </c>
      <c r="B886" s="9" t="s">
        <v>585</v>
      </c>
      <c r="C886" s="4">
        <v>0.8</v>
      </c>
      <c r="D886" s="2">
        <f t="shared" si="13"/>
        <v>0.19999999999999996</v>
      </c>
    </row>
    <row r="887" spans="1:4">
      <c r="A887" s="8">
        <v>3969</v>
      </c>
      <c r="B887" s="9" t="str">
        <f>UPPER("China Railway Signal &amp; Communication Corporation Limited")</f>
        <v>CHINA RAILWAY SIGNAL &amp; COMMUNICATION CORPORATION LIMITED</v>
      </c>
      <c r="C887" s="4">
        <v>0.6</v>
      </c>
      <c r="D887" s="2">
        <f t="shared" si="13"/>
        <v>0.4</v>
      </c>
    </row>
    <row r="888" spans="1:4">
      <c r="A888" s="8">
        <v>3983</v>
      </c>
      <c r="B888" s="9" t="s">
        <v>586</v>
      </c>
      <c r="C888" s="4">
        <v>0.6</v>
      </c>
      <c r="D888" s="2">
        <f t="shared" si="13"/>
        <v>0.4</v>
      </c>
    </row>
    <row r="889" spans="1:4">
      <c r="A889" s="8">
        <v>3988</v>
      </c>
      <c r="B889" s="9" t="s">
        <v>587</v>
      </c>
      <c r="C889" s="4">
        <v>0.85</v>
      </c>
      <c r="D889" s="2">
        <f t="shared" si="13"/>
        <v>0.15000000000000002</v>
      </c>
    </row>
    <row r="890" spans="1:4">
      <c r="A890" s="8">
        <v>3993</v>
      </c>
      <c r="B890" s="9" t="s">
        <v>588</v>
      </c>
      <c r="C890" s="4">
        <v>0.6</v>
      </c>
      <c r="D890" s="2">
        <f t="shared" si="13"/>
        <v>0.4</v>
      </c>
    </row>
    <row r="891" spans="1:4">
      <c r="A891" s="8">
        <v>3996</v>
      </c>
      <c r="B891" s="9" t="s">
        <v>612</v>
      </c>
      <c r="C891" s="4">
        <v>0.1</v>
      </c>
      <c r="D891" s="2">
        <f t="shared" si="13"/>
        <v>0.9</v>
      </c>
    </row>
    <row r="892" spans="1:4">
      <c r="A892" s="8">
        <v>3998</v>
      </c>
      <c r="B892" s="9" t="s">
        <v>589</v>
      </c>
      <c r="C892" s="4">
        <v>0.3</v>
      </c>
      <c r="D892" s="2">
        <f t="shared" si="13"/>
        <v>0.7</v>
      </c>
    </row>
    <row r="893" spans="1:4">
      <c r="A893" s="8">
        <v>4228</v>
      </c>
      <c r="B893" s="9" t="s">
        <v>825</v>
      </c>
      <c r="C893" s="4">
        <v>0.95</v>
      </c>
      <c r="D893" s="2">
        <f t="shared" si="13"/>
        <v>5.0000000000000044E-2</v>
      </c>
    </row>
    <row r="894" spans="1:4">
      <c r="A894" s="8">
        <v>4231</v>
      </c>
      <c r="B894" s="9" t="s">
        <v>826</v>
      </c>
      <c r="C894" s="4">
        <v>0.95</v>
      </c>
      <c r="D894" s="2">
        <f t="shared" si="13"/>
        <v>5.0000000000000044E-2</v>
      </c>
    </row>
    <row r="895" spans="1:4">
      <c r="A895" s="8">
        <v>6030</v>
      </c>
      <c r="B895" s="9" t="s">
        <v>590</v>
      </c>
      <c r="C895" s="4">
        <v>0.75</v>
      </c>
      <c r="D895" s="2">
        <f t="shared" si="13"/>
        <v>0.25</v>
      </c>
    </row>
    <row r="896" spans="1:4">
      <c r="A896" s="8">
        <v>6038</v>
      </c>
      <c r="B896" s="9" t="s">
        <v>827</v>
      </c>
      <c r="C896" s="4">
        <v>0.1</v>
      </c>
      <c r="D896" s="2">
        <f t="shared" si="13"/>
        <v>0.9</v>
      </c>
    </row>
    <row r="897" spans="1:4">
      <c r="A897" s="8">
        <v>6060</v>
      </c>
      <c r="B897" s="9" t="s">
        <v>828</v>
      </c>
      <c r="C897" s="4">
        <v>0.65</v>
      </c>
      <c r="D897" s="2">
        <f t="shared" si="13"/>
        <v>0.35</v>
      </c>
    </row>
    <row r="898" spans="1:4">
      <c r="A898" s="8">
        <v>6066</v>
      </c>
      <c r="B898" s="9" t="s">
        <v>829</v>
      </c>
      <c r="C898" s="4">
        <v>0.55000000000000004</v>
      </c>
      <c r="D898" s="2">
        <f t="shared" si="13"/>
        <v>0.44999999999999996</v>
      </c>
    </row>
    <row r="899" spans="1:4">
      <c r="A899" s="8">
        <v>6068</v>
      </c>
      <c r="B899" s="9" t="s">
        <v>830</v>
      </c>
      <c r="C899" s="4">
        <v>0.1</v>
      </c>
      <c r="D899" s="2">
        <f t="shared" si="13"/>
        <v>0.9</v>
      </c>
    </row>
    <row r="900" spans="1:4">
      <c r="A900" s="8">
        <v>6080</v>
      </c>
      <c r="B900" s="9" t="s">
        <v>831</v>
      </c>
      <c r="C900" s="4">
        <v>0.1</v>
      </c>
      <c r="D900" s="2">
        <f t="shared" si="13"/>
        <v>0.9</v>
      </c>
    </row>
    <row r="901" spans="1:4">
      <c r="A901" s="8">
        <v>6088</v>
      </c>
      <c r="B901" s="9" t="s">
        <v>832</v>
      </c>
      <c r="C901" s="4">
        <v>0.2</v>
      </c>
      <c r="D901" s="2">
        <f t="shared" si="13"/>
        <v>0.8</v>
      </c>
    </row>
    <row r="902" spans="1:4">
      <c r="A902" s="8">
        <v>6099</v>
      </c>
      <c r="B902" s="9" t="s">
        <v>833</v>
      </c>
      <c r="C902" s="4">
        <v>0.8</v>
      </c>
      <c r="D902" s="2">
        <f t="shared" si="13"/>
        <v>0.19999999999999996</v>
      </c>
    </row>
    <row r="903" spans="1:4">
      <c r="A903" s="8">
        <v>6113</v>
      </c>
      <c r="B903" s="9" t="s">
        <v>834</v>
      </c>
      <c r="C903" s="4">
        <v>0.1</v>
      </c>
      <c r="D903" s="2">
        <f t="shared" si="13"/>
        <v>0.9</v>
      </c>
    </row>
    <row r="904" spans="1:4">
      <c r="A904" s="8">
        <v>6116</v>
      </c>
      <c r="B904" s="9" t="str">
        <f>UPPER("Shanghai La Chapelle Fashion Co., Ltd.")</f>
        <v>SHANGHAI LA CHAPELLE FASHION CO., LTD.</v>
      </c>
      <c r="C904" s="4">
        <v>0.1</v>
      </c>
      <c r="D904" s="2">
        <f t="shared" ref="D904:D967" si="14">100%-C904</f>
        <v>0.9</v>
      </c>
    </row>
    <row r="905" spans="1:4">
      <c r="A905" s="8">
        <v>6118</v>
      </c>
      <c r="B905" s="9" t="str">
        <f>UPPER("Austar Lifesciences Limited")</f>
        <v>AUSTAR LIFESCIENCES LIMITED</v>
      </c>
      <c r="C905" s="4">
        <v>0.1</v>
      </c>
      <c r="D905" s="2">
        <f t="shared" si="14"/>
        <v>0.9</v>
      </c>
    </row>
    <row r="906" spans="1:4">
      <c r="A906" s="8">
        <v>6122</v>
      </c>
      <c r="B906" s="9" t="s">
        <v>835</v>
      </c>
      <c r="C906" s="4">
        <v>0.2</v>
      </c>
      <c r="D906" s="2">
        <f t="shared" si="14"/>
        <v>0.8</v>
      </c>
    </row>
    <row r="907" spans="1:4">
      <c r="A907" s="8">
        <v>6123</v>
      </c>
      <c r="B907" s="9" t="str">
        <f>UPPER("On Time Logistics Holdings Limited")</f>
        <v>ON TIME LOGISTICS HOLDINGS LIMITED</v>
      </c>
      <c r="C907" s="4">
        <v>0.1</v>
      </c>
      <c r="D907" s="2">
        <f t="shared" si="14"/>
        <v>0.9</v>
      </c>
    </row>
    <row r="908" spans="1:4">
      <c r="A908" s="8">
        <v>6128</v>
      </c>
      <c r="B908" s="9" t="str">
        <f>UPPER("Earthasia International Holdings Limited")</f>
        <v>EARTHASIA INTERNATIONAL HOLDINGS LIMITED</v>
      </c>
      <c r="C908" s="4">
        <v>0.1</v>
      </c>
      <c r="D908" s="2">
        <f t="shared" si="14"/>
        <v>0.9</v>
      </c>
    </row>
    <row r="909" spans="1:4">
      <c r="A909" s="8">
        <v>6133</v>
      </c>
      <c r="B909" s="9" t="str">
        <f>UPPER("Vital Mobile Holdings Limited")</f>
        <v>VITAL MOBILE HOLDINGS LIMITED</v>
      </c>
      <c r="C909" s="4">
        <v>0.1</v>
      </c>
      <c r="D909" s="2">
        <f t="shared" si="14"/>
        <v>0.9</v>
      </c>
    </row>
    <row r="910" spans="1:4">
      <c r="A910" s="8">
        <v>6136</v>
      </c>
      <c r="B910" s="9" t="str">
        <f>UPPER("KANGDA INTERNATIONAL ENVIRONMENTAL COMPANY LIMITED")</f>
        <v>KANGDA INTERNATIONAL ENVIRONMENTAL COMPANY LIMITED</v>
      </c>
      <c r="C910" s="4">
        <v>0.1</v>
      </c>
      <c r="D910" s="2">
        <f t="shared" si="14"/>
        <v>0.9</v>
      </c>
    </row>
    <row r="911" spans="1:4">
      <c r="A911" s="8">
        <v>6138</v>
      </c>
      <c r="B911" s="9" t="s">
        <v>13</v>
      </c>
      <c r="C911" s="4">
        <v>0.3</v>
      </c>
      <c r="D911" s="2">
        <f t="shared" si="14"/>
        <v>0.7</v>
      </c>
    </row>
    <row r="912" spans="1:4">
      <c r="A912" s="8">
        <v>6139</v>
      </c>
      <c r="B912" s="9" t="s">
        <v>836</v>
      </c>
      <c r="C912" s="4">
        <v>0.5</v>
      </c>
      <c r="D912" s="2">
        <f t="shared" si="14"/>
        <v>0.5</v>
      </c>
    </row>
    <row r="913" spans="1:4">
      <c r="A913" s="8">
        <v>6163</v>
      </c>
      <c r="B913" s="9" t="s">
        <v>837</v>
      </c>
      <c r="C913" s="4">
        <v>0.1</v>
      </c>
      <c r="D913" s="2">
        <f t="shared" si="14"/>
        <v>0.9</v>
      </c>
    </row>
    <row r="914" spans="1:4">
      <c r="A914" s="8">
        <v>6166</v>
      </c>
      <c r="B914" s="9" t="str">
        <f>UPPER("China VAST Industrial Urban Development Company Limited")</f>
        <v>CHINA VAST INDUSTRIAL URBAN DEVELOPMENT COMPANY LIMITED</v>
      </c>
      <c r="C914" s="4">
        <v>0.1</v>
      </c>
      <c r="D914" s="2">
        <f t="shared" si="14"/>
        <v>0.9</v>
      </c>
    </row>
    <row r="915" spans="1:4">
      <c r="A915" s="8">
        <v>6169</v>
      </c>
      <c r="B915" s="9" t="s">
        <v>838</v>
      </c>
      <c r="C915" s="4">
        <v>0.1</v>
      </c>
      <c r="D915" s="2">
        <f t="shared" si="14"/>
        <v>0.9</v>
      </c>
    </row>
    <row r="916" spans="1:4">
      <c r="A916" s="8">
        <v>6178</v>
      </c>
      <c r="B916" s="9" t="s">
        <v>839</v>
      </c>
      <c r="C916" s="4">
        <v>0.65</v>
      </c>
      <c r="D916" s="2">
        <f t="shared" si="14"/>
        <v>0.35</v>
      </c>
    </row>
    <row r="917" spans="1:4">
      <c r="A917" s="8">
        <v>6183</v>
      </c>
      <c r="B917" s="9" t="str">
        <f>UPPER("CHINA GREENFRESH GROUP CO., LTD.")</f>
        <v>CHINA GREENFRESH GROUP CO., LTD.</v>
      </c>
      <c r="C917" s="4">
        <v>0.1</v>
      </c>
      <c r="D917" s="2">
        <f t="shared" si="14"/>
        <v>0.9</v>
      </c>
    </row>
    <row r="918" spans="1:4">
      <c r="A918" s="8">
        <v>6188</v>
      </c>
      <c r="B918" s="9" t="str">
        <f>UPPER("Beijing Digital Telecom Co., Ltd.")</f>
        <v>BEIJING DIGITAL TELECOM CO., LTD.</v>
      </c>
      <c r="C918" s="4">
        <v>0.1</v>
      </c>
      <c r="D918" s="2">
        <f t="shared" si="14"/>
        <v>0.9</v>
      </c>
    </row>
    <row r="919" spans="1:4">
      <c r="A919" s="8">
        <v>6189</v>
      </c>
      <c r="B919" s="9" t="s">
        <v>840</v>
      </c>
      <c r="C919" s="4">
        <v>0.1</v>
      </c>
      <c r="D919" s="2">
        <f t="shared" si="14"/>
        <v>0.9</v>
      </c>
    </row>
    <row r="920" spans="1:4">
      <c r="A920" s="8">
        <v>6198</v>
      </c>
      <c r="B920" s="9" t="str">
        <f>UPPER("Qingdao Port International Co., Ltd.")</f>
        <v>QINGDAO PORT INTERNATIONAL CO., LTD.</v>
      </c>
      <c r="C920" s="4">
        <v>0.1</v>
      </c>
      <c r="D920" s="2">
        <f t="shared" si="14"/>
        <v>0.9</v>
      </c>
    </row>
    <row r="921" spans="1:4">
      <c r="A921" s="8">
        <v>6808</v>
      </c>
      <c r="B921" s="9" t="s">
        <v>591</v>
      </c>
      <c r="C921" s="4">
        <v>0.6</v>
      </c>
      <c r="D921" s="2">
        <f t="shared" si="14"/>
        <v>0.4</v>
      </c>
    </row>
    <row r="922" spans="1:4">
      <c r="A922" s="8">
        <v>6816</v>
      </c>
      <c r="B922" s="9" t="s">
        <v>841</v>
      </c>
      <c r="C922" s="4">
        <v>0.1</v>
      </c>
      <c r="D922" s="2">
        <f t="shared" si="14"/>
        <v>0.9</v>
      </c>
    </row>
    <row r="923" spans="1:4">
      <c r="A923" s="8">
        <v>6818</v>
      </c>
      <c r="B923" s="9" t="s">
        <v>592</v>
      </c>
      <c r="C923" s="4">
        <v>0.8</v>
      </c>
      <c r="D923" s="2">
        <f t="shared" si="14"/>
        <v>0.19999999999999996</v>
      </c>
    </row>
    <row r="924" spans="1:4">
      <c r="A924" s="8">
        <v>6823</v>
      </c>
      <c r="B924" s="9" t="s">
        <v>593</v>
      </c>
      <c r="C924" s="4">
        <v>0.75</v>
      </c>
      <c r="D924" s="2">
        <f t="shared" si="14"/>
        <v>0.25</v>
      </c>
    </row>
    <row r="925" spans="1:4">
      <c r="A925" s="8">
        <v>6826</v>
      </c>
      <c r="B925" s="9" t="s">
        <v>842</v>
      </c>
      <c r="C925" s="4">
        <v>0.1</v>
      </c>
      <c r="D925" s="2">
        <f t="shared" si="14"/>
        <v>0.9</v>
      </c>
    </row>
    <row r="926" spans="1:4">
      <c r="A926" s="8">
        <v>6828</v>
      </c>
      <c r="B926" s="9" t="s">
        <v>843</v>
      </c>
      <c r="C926" s="4">
        <v>0.2</v>
      </c>
      <c r="D926" s="2">
        <f t="shared" si="14"/>
        <v>0.8</v>
      </c>
    </row>
    <row r="927" spans="1:4">
      <c r="A927" s="8">
        <v>6830</v>
      </c>
      <c r="B927" s="9" t="s">
        <v>594</v>
      </c>
      <c r="C927" s="4">
        <v>0.1</v>
      </c>
      <c r="D927" s="2">
        <f t="shared" si="14"/>
        <v>0.9</v>
      </c>
    </row>
    <row r="928" spans="1:4">
      <c r="A928" s="8">
        <v>6833</v>
      </c>
      <c r="B928" s="9" t="str">
        <f>UPPER("Sinco Pharmaceuticals Holdings Limited")</f>
        <v>SINCO PHARMACEUTICALS HOLDINGS LIMITED</v>
      </c>
      <c r="C928" s="4">
        <v>0.1</v>
      </c>
      <c r="D928" s="2">
        <f t="shared" si="14"/>
        <v>0.9</v>
      </c>
    </row>
    <row r="929" spans="1:4">
      <c r="A929" s="8">
        <v>6836</v>
      </c>
      <c r="B929" s="9" t="str">
        <f>UPPER("Tianyun International Holdings Limited")</f>
        <v>TIANYUN INTERNATIONAL HOLDINGS LIMITED</v>
      </c>
      <c r="C929" s="4">
        <v>0.5</v>
      </c>
      <c r="D929" s="2">
        <f t="shared" si="14"/>
        <v>0.5</v>
      </c>
    </row>
    <row r="930" spans="1:4">
      <c r="A930" s="8">
        <v>6837</v>
      </c>
      <c r="B930" s="9" t="s">
        <v>595</v>
      </c>
      <c r="C930" s="4">
        <v>0.75</v>
      </c>
      <c r="D930" s="2">
        <f t="shared" si="14"/>
        <v>0.25</v>
      </c>
    </row>
    <row r="931" spans="1:4">
      <c r="A931" s="8">
        <v>6838</v>
      </c>
      <c r="B931" s="9" t="s">
        <v>596</v>
      </c>
      <c r="C931" s="4">
        <v>0.2</v>
      </c>
      <c r="D931" s="2">
        <f t="shared" si="14"/>
        <v>0.8</v>
      </c>
    </row>
    <row r="932" spans="1:4">
      <c r="A932" s="8">
        <v>6839</v>
      </c>
      <c r="B932" s="9" t="str">
        <f>UPPER("Yunnan Water Investment Co., Limited")</f>
        <v>YUNNAN WATER INVESTMENT CO., LIMITED</v>
      </c>
      <c r="C932" s="4">
        <v>0.2</v>
      </c>
      <c r="D932" s="2">
        <f t="shared" si="14"/>
        <v>0.8</v>
      </c>
    </row>
    <row r="933" spans="1:4">
      <c r="A933" s="8">
        <v>6858</v>
      </c>
      <c r="B933" s="9" t="s">
        <v>844</v>
      </c>
      <c r="C933" s="4">
        <v>0.1</v>
      </c>
      <c r="D933" s="2">
        <f t="shared" si="14"/>
        <v>0.9</v>
      </c>
    </row>
    <row r="934" spans="1:4">
      <c r="A934" s="8">
        <v>6865</v>
      </c>
      <c r="B934" s="9" t="s">
        <v>845</v>
      </c>
      <c r="C934" s="4">
        <v>0.1</v>
      </c>
      <c r="D934" s="2">
        <f t="shared" si="14"/>
        <v>0.9</v>
      </c>
    </row>
    <row r="935" spans="1:4">
      <c r="A935" s="8">
        <v>6868</v>
      </c>
      <c r="B935" s="9" t="s">
        <v>597</v>
      </c>
      <c r="C935" s="4">
        <v>0.2</v>
      </c>
      <c r="D935" s="2">
        <f t="shared" si="14"/>
        <v>0.8</v>
      </c>
    </row>
    <row r="936" spans="1:4">
      <c r="A936" s="8">
        <v>6869</v>
      </c>
      <c r="B936" s="9" t="s">
        <v>846</v>
      </c>
      <c r="C936" s="4">
        <v>0.4</v>
      </c>
      <c r="D936" s="2">
        <f t="shared" si="14"/>
        <v>0.6</v>
      </c>
    </row>
    <row r="937" spans="1:4">
      <c r="A937" s="8">
        <v>6881</v>
      </c>
      <c r="B937" s="9" t="s">
        <v>598</v>
      </c>
      <c r="C937" s="4">
        <v>0.8</v>
      </c>
      <c r="D937" s="2">
        <f t="shared" si="14"/>
        <v>0.19999999999999996</v>
      </c>
    </row>
    <row r="938" spans="1:4" ht="15.75" customHeight="1">
      <c r="A938" s="8">
        <v>6882</v>
      </c>
      <c r="B938" s="9" t="str">
        <f>UPPER("EGL Holdings Company Limited")</f>
        <v>EGL HOLDINGS COMPANY LIMITED</v>
      </c>
      <c r="C938" s="4">
        <v>0.4</v>
      </c>
      <c r="D938" s="2">
        <f t="shared" si="14"/>
        <v>0.6</v>
      </c>
    </row>
    <row r="939" spans="1:4">
      <c r="A939" s="8">
        <v>6885</v>
      </c>
      <c r="B939" s="9" t="s">
        <v>847</v>
      </c>
      <c r="C939" s="4">
        <v>0.2</v>
      </c>
      <c r="D939" s="2">
        <f t="shared" si="14"/>
        <v>0.8</v>
      </c>
    </row>
    <row r="940" spans="1:4">
      <c r="A940" s="8">
        <v>6886</v>
      </c>
      <c r="B940" s="9" t="s">
        <v>848</v>
      </c>
      <c r="C940" s="4">
        <v>0.8</v>
      </c>
      <c r="D940" s="2">
        <f t="shared" si="14"/>
        <v>0.19999999999999996</v>
      </c>
    </row>
    <row r="941" spans="1:4">
      <c r="A941" s="8">
        <v>6888</v>
      </c>
      <c r="B941" s="9" t="s">
        <v>599</v>
      </c>
      <c r="C941" s="4">
        <v>0.1</v>
      </c>
      <c r="D941" s="2">
        <f t="shared" si="14"/>
        <v>0.9</v>
      </c>
    </row>
    <row r="942" spans="1:4">
      <c r="A942" s="8">
        <v>6889</v>
      </c>
      <c r="B942" s="9" t="s">
        <v>600</v>
      </c>
      <c r="C942" s="4">
        <v>0.5</v>
      </c>
      <c r="D942" s="2">
        <f t="shared" si="14"/>
        <v>0.5</v>
      </c>
    </row>
    <row r="943" spans="1:4">
      <c r="A943" s="8">
        <v>6893</v>
      </c>
      <c r="B943" s="9" t="s">
        <v>849</v>
      </c>
      <c r="C943" s="4">
        <v>0.1</v>
      </c>
      <c r="D943" s="2">
        <f t="shared" si="14"/>
        <v>0.9</v>
      </c>
    </row>
    <row r="944" spans="1:4">
      <c r="A944" s="8">
        <v>6896</v>
      </c>
      <c r="B944" s="9" t="s">
        <v>850</v>
      </c>
      <c r="C944" s="4">
        <v>0.1</v>
      </c>
      <c r="D944" s="2">
        <f t="shared" si="14"/>
        <v>0.9</v>
      </c>
    </row>
    <row r="945" spans="1:4">
      <c r="A945" s="8">
        <v>6898</v>
      </c>
      <c r="B945" s="9" t="s">
        <v>601</v>
      </c>
      <c r="C945" s="4">
        <v>0.1</v>
      </c>
      <c r="D945" s="2">
        <f t="shared" si="14"/>
        <v>0.9</v>
      </c>
    </row>
    <row r="946" spans="1:4">
      <c r="A946" s="8">
        <v>6899</v>
      </c>
      <c r="B946" s="9" t="s">
        <v>851</v>
      </c>
      <c r="C946" s="4">
        <v>0.1</v>
      </c>
      <c r="D946" s="2">
        <f t="shared" si="14"/>
        <v>0.9</v>
      </c>
    </row>
    <row r="947" spans="1:4" s="24" customFormat="1" ht="15.75">
      <c r="A947" s="8">
        <v>7200</v>
      </c>
      <c r="B947" s="9" t="s">
        <v>852</v>
      </c>
      <c r="C947" s="4">
        <v>0.7</v>
      </c>
      <c r="D947" s="2">
        <f t="shared" si="14"/>
        <v>0.30000000000000004</v>
      </c>
    </row>
    <row r="948" spans="1:4" s="24" customFormat="1" ht="15.75">
      <c r="A948" s="8">
        <v>7288</v>
      </c>
      <c r="B948" s="9" t="s">
        <v>853</v>
      </c>
      <c r="C948" s="4">
        <v>0.7</v>
      </c>
      <c r="D948" s="2">
        <f t="shared" si="14"/>
        <v>0.30000000000000004</v>
      </c>
    </row>
    <row r="949" spans="1:4" s="24" customFormat="1" ht="15.75">
      <c r="A949" s="8">
        <v>7300</v>
      </c>
      <c r="B949" s="9" t="s">
        <v>854</v>
      </c>
      <c r="C949" s="4">
        <v>0.7</v>
      </c>
      <c r="D949" s="2">
        <f t="shared" si="14"/>
        <v>0.30000000000000004</v>
      </c>
    </row>
    <row r="950" spans="1:4">
      <c r="A950" s="8">
        <v>7388</v>
      </c>
      <c r="B950" s="9" t="s">
        <v>855</v>
      </c>
      <c r="C950" s="4">
        <v>0.7</v>
      </c>
      <c r="D950" s="2">
        <f t="shared" si="14"/>
        <v>0.30000000000000004</v>
      </c>
    </row>
    <row r="951" spans="1:4">
      <c r="A951" s="8">
        <v>80737</v>
      </c>
      <c r="B951" s="9" t="s">
        <v>602</v>
      </c>
      <c r="C951" s="4">
        <v>0.7</v>
      </c>
      <c r="D951" s="2">
        <f t="shared" si="14"/>
        <v>0.30000000000000004</v>
      </c>
    </row>
    <row r="952" spans="1:4">
      <c r="A952" s="8">
        <v>82811</v>
      </c>
      <c r="B952" s="9" t="str">
        <f>UPPER("Haitong CSI300 Index ETF") &amp; "  " &amp;"(DUAL COUNTER)"</f>
        <v>HAITONG CSI300 INDEX ETF  (DUAL COUNTER)</v>
      </c>
      <c r="C952" s="4">
        <v>0.3</v>
      </c>
      <c r="D952" s="2">
        <f t="shared" si="14"/>
        <v>0.7</v>
      </c>
    </row>
    <row r="953" spans="1:4">
      <c r="A953" s="8">
        <v>82822</v>
      </c>
      <c r="B953" s="9" t="s">
        <v>856</v>
      </c>
      <c r="C953" s="4">
        <v>0.8</v>
      </c>
      <c r="D953" s="2">
        <f t="shared" si="14"/>
        <v>0.19999999999999996</v>
      </c>
    </row>
    <row r="954" spans="1:4">
      <c r="A954" s="8">
        <v>82823</v>
      </c>
      <c r="B954" s="9" t="s">
        <v>857</v>
      </c>
      <c r="C954" s="4">
        <v>0.8</v>
      </c>
      <c r="D954" s="2">
        <f t="shared" si="14"/>
        <v>0.19999999999999996</v>
      </c>
    </row>
    <row r="955" spans="1:4">
      <c r="A955" s="8">
        <v>82828</v>
      </c>
      <c r="B955" s="9" t="s">
        <v>858</v>
      </c>
      <c r="C955" s="4">
        <v>0.8</v>
      </c>
      <c r="D955" s="2">
        <f t="shared" si="14"/>
        <v>0.19999999999999996</v>
      </c>
    </row>
    <row r="956" spans="1:4">
      <c r="A956" s="8">
        <v>82833</v>
      </c>
      <c r="B956" s="9" t="s">
        <v>3728</v>
      </c>
      <c r="C956" s="4">
        <v>0.65</v>
      </c>
      <c r="D956" s="2">
        <f t="shared" si="14"/>
        <v>0.35</v>
      </c>
    </row>
    <row r="957" spans="1:4">
      <c r="A957" s="8">
        <v>83081</v>
      </c>
      <c r="B957" s="9" t="s">
        <v>603</v>
      </c>
      <c r="C957" s="4">
        <v>0.2</v>
      </c>
      <c r="D957" s="2">
        <f t="shared" si="14"/>
        <v>0.8</v>
      </c>
    </row>
    <row r="958" spans="1:4">
      <c r="A958" s="8">
        <v>83100</v>
      </c>
      <c r="B958" s="9" t="s">
        <v>535</v>
      </c>
      <c r="C958" s="4">
        <v>0.2</v>
      </c>
      <c r="D958" s="2">
        <f t="shared" si="14"/>
        <v>0.8</v>
      </c>
    </row>
    <row r="959" spans="1:4">
      <c r="A959" s="8">
        <v>83118</v>
      </c>
      <c r="B959" s="9" t="s">
        <v>536</v>
      </c>
      <c r="C959" s="4">
        <v>0.2</v>
      </c>
      <c r="D959" s="2">
        <f t="shared" si="14"/>
        <v>0.8</v>
      </c>
    </row>
    <row r="960" spans="1:4">
      <c r="A960" s="8">
        <v>83128</v>
      </c>
      <c r="B960" s="9" t="str">
        <f>UPPER("Hang Seng China A Industry Top Index ETF")&amp;"   (DUAL COUNTER)"</f>
        <v>HANG SENG CHINA A INDUSTRY TOP INDEX ETF   (DUAL COUNTER)</v>
      </c>
      <c r="C960" s="4">
        <v>0.2</v>
      </c>
      <c r="D960" s="2">
        <f t="shared" si="14"/>
        <v>0.8</v>
      </c>
    </row>
    <row r="961" spans="1:4">
      <c r="A961" s="8">
        <v>83147</v>
      </c>
      <c r="B961" s="9" t="s">
        <v>859</v>
      </c>
      <c r="C961" s="4">
        <v>0.2</v>
      </c>
      <c r="D961" s="2">
        <f t="shared" si="14"/>
        <v>0.8</v>
      </c>
    </row>
    <row r="962" spans="1:4">
      <c r="A962" s="8">
        <v>83168</v>
      </c>
      <c r="B962" s="9" t="s">
        <v>604</v>
      </c>
      <c r="C962" s="4">
        <v>0.2</v>
      </c>
      <c r="D962" s="2">
        <f t="shared" si="14"/>
        <v>0.8</v>
      </c>
    </row>
    <row r="963" spans="1:4">
      <c r="A963" s="8">
        <v>83188</v>
      </c>
      <c r="B963" s="9" t="s">
        <v>605</v>
      </c>
      <c r="C963" s="4">
        <v>0.8</v>
      </c>
      <c r="D963" s="2">
        <f t="shared" si="14"/>
        <v>0.19999999999999996</v>
      </c>
    </row>
    <row r="964" spans="1:4">
      <c r="A964" s="8">
        <v>83199</v>
      </c>
      <c r="B964" s="9" t="str">
        <f>UPPER("CSOP China 5-Year Treasury Bond ETF")&amp;"   (DUAL COUNTER)"</f>
        <v>CSOP CHINA 5-YEAR TREASURY BOND ETF   (DUAL COUNTER)</v>
      </c>
      <c r="C964" s="4">
        <v>0.2</v>
      </c>
      <c r="D964" s="2">
        <f t="shared" si="14"/>
        <v>0.8</v>
      </c>
    </row>
    <row r="965" spans="1:4">
      <c r="A965" s="8">
        <v>86636</v>
      </c>
      <c r="B965" s="9" t="str">
        <f>UPPER("Ministry of Finance of the PRC 3.45% CNY Bonds 2017")</f>
        <v>MINISTRY OF FINANCE OF THE PRC 3.45% CNY BONDS 2017</v>
      </c>
      <c r="C965" s="4">
        <v>0.95</v>
      </c>
      <c r="D965" s="2">
        <f t="shared" si="14"/>
        <v>5.0000000000000044E-2</v>
      </c>
    </row>
    <row r="966" spans="1:4">
      <c r="A966" s="8">
        <v>86647</v>
      </c>
      <c r="B966" s="9" t="s">
        <v>860</v>
      </c>
      <c r="C966" s="4">
        <v>0.95</v>
      </c>
      <c r="D966" s="2">
        <f t="shared" si="14"/>
        <v>5.0000000000000044E-2</v>
      </c>
    </row>
    <row r="967" spans="1:4">
      <c r="A967" s="8">
        <v>87001</v>
      </c>
      <c r="B967" s="9" t="s">
        <v>861</v>
      </c>
      <c r="C967" s="4">
        <v>0.7</v>
      </c>
      <c r="D967" s="2">
        <f t="shared" si="14"/>
        <v>0.30000000000000004</v>
      </c>
    </row>
    <row r="968" spans="1:4">
      <c r="A968" s="16"/>
      <c r="B968" s="17"/>
      <c r="C968" s="18"/>
      <c r="D968" s="19"/>
    </row>
    <row r="969" spans="1:4" ht="33.75" customHeight="1"/>
    <row r="970" spans="1:4" ht="102" customHeight="1"/>
    <row r="971" spans="1:4" ht="118.5" customHeight="1"/>
    <row r="972" spans="1:4" ht="30.75" customHeight="1">
      <c r="A972" s="5"/>
      <c r="B972" s="11"/>
      <c r="C972" s="21" t="s">
        <v>862</v>
      </c>
      <c r="D972" s="20"/>
    </row>
    <row r="973" spans="1:4" s="6" customFormat="1" ht="12.75">
      <c r="A973" s="12" t="s">
        <v>863</v>
      </c>
      <c r="B973" s="13" t="s">
        <v>620</v>
      </c>
      <c r="C973" s="14" t="s">
        <v>621</v>
      </c>
      <c r="D973" s="15" t="s">
        <v>622</v>
      </c>
    </row>
    <row r="974" spans="1:4">
      <c r="A974" s="8">
        <v>600000</v>
      </c>
      <c r="B974" s="9" t="s">
        <v>864</v>
      </c>
      <c r="C974" s="4">
        <v>0.7</v>
      </c>
      <c r="D974" s="2">
        <f>100%-C974</f>
        <v>0.30000000000000004</v>
      </c>
    </row>
    <row r="975" spans="1:4">
      <c r="A975" s="8">
        <v>600007</v>
      </c>
      <c r="B975" s="9" t="s">
        <v>865</v>
      </c>
      <c r="C975" s="4">
        <v>0.3</v>
      </c>
      <c r="D975" s="2">
        <f t="shared" ref="D975:D1036" si="15">100%-C975</f>
        <v>0.7</v>
      </c>
    </row>
    <row r="976" spans="1:4">
      <c r="A976" s="8">
        <v>600008</v>
      </c>
      <c r="B976" s="9" t="s">
        <v>866</v>
      </c>
      <c r="C976" s="4">
        <v>0.5</v>
      </c>
      <c r="D976" s="2">
        <f t="shared" si="15"/>
        <v>0.5</v>
      </c>
    </row>
    <row r="977" spans="1:4">
      <c r="A977" s="8">
        <v>600009</v>
      </c>
      <c r="B977" s="9" t="s">
        <v>867</v>
      </c>
      <c r="C977" s="4">
        <v>0.6</v>
      </c>
      <c r="D977" s="2">
        <f t="shared" si="15"/>
        <v>0.4</v>
      </c>
    </row>
    <row r="978" spans="1:4">
      <c r="A978" s="8">
        <v>600010</v>
      </c>
      <c r="B978" s="9" t="s">
        <v>868</v>
      </c>
      <c r="C978" s="4">
        <v>0.6</v>
      </c>
      <c r="D978" s="2">
        <f t="shared" si="15"/>
        <v>0.4</v>
      </c>
    </row>
    <row r="979" spans="1:4">
      <c r="A979" s="8">
        <v>600011</v>
      </c>
      <c r="B979" s="9" t="s">
        <v>869</v>
      </c>
      <c r="C979" s="4">
        <v>0.5</v>
      </c>
      <c r="D979" s="2">
        <f t="shared" si="15"/>
        <v>0.5</v>
      </c>
    </row>
    <row r="980" spans="1:4">
      <c r="A980" s="8">
        <v>600015</v>
      </c>
      <c r="B980" s="9" t="s">
        <v>870</v>
      </c>
      <c r="C980" s="4">
        <v>0.6</v>
      </c>
      <c r="D980" s="2">
        <f t="shared" si="15"/>
        <v>0.4</v>
      </c>
    </row>
    <row r="981" spans="1:4">
      <c r="A981" s="8">
        <v>600016</v>
      </c>
      <c r="B981" s="9" t="s">
        <v>871</v>
      </c>
      <c r="C981" s="4">
        <v>0.6</v>
      </c>
      <c r="D981" s="2">
        <f t="shared" si="15"/>
        <v>0.4</v>
      </c>
    </row>
    <row r="982" spans="1:4">
      <c r="A982" s="8">
        <v>600018</v>
      </c>
      <c r="B982" s="9" t="s">
        <v>872</v>
      </c>
      <c r="C982" s="4">
        <v>0.5</v>
      </c>
      <c r="D982" s="2">
        <f t="shared" si="15"/>
        <v>0.5</v>
      </c>
    </row>
    <row r="983" spans="1:4">
      <c r="A983" s="8">
        <v>600019</v>
      </c>
      <c r="B983" s="9" t="s">
        <v>873</v>
      </c>
      <c r="C983" s="4">
        <v>0.6</v>
      </c>
      <c r="D983" s="2">
        <f t="shared" si="15"/>
        <v>0.4</v>
      </c>
    </row>
    <row r="984" spans="1:4">
      <c r="A984" s="8">
        <v>600021</v>
      </c>
      <c r="B984" s="9" t="s">
        <v>874</v>
      </c>
      <c r="C984" s="4">
        <v>0.4</v>
      </c>
      <c r="D984" s="2">
        <f t="shared" si="15"/>
        <v>0.6</v>
      </c>
    </row>
    <row r="985" spans="1:4">
      <c r="A985" s="8">
        <v>600023</v>
      </c>
      <c r="B985" s="9" t="s">
        <v>875</v>
      </c>
      <c r="C985" s="4">
        <v>0.6</v>
      </c>
      <c r="D985" s="2">
        <f t="shared" si="15"/>
        <v>0.4</v>
      </c>
    </row>
    <row r="986" spans="1:4">
      <c r="A986" s="8">
        <v>600026</v>
      </c>
      <c r="B986" s="9" t="s">
        <v>876</v>
      </c>
      <c r="C986" s="4">
        <v>0.5</v>
      </c>
      <c r="D986" s="2">
        <f t="shared" si="15"/>
        <v>0.5</v>
      </c>
    </row>
    <row r="987" spans="1:4">
      <c r="A987" s="8">
        <v>600027</v>
      </c>
      <c r="B987" s="9" t="s">
        <v>877</v>
      </c>
      <c r="C987" s="4">
        <v>0.6</v>
      </c>
      <c r="D987" s="2">
        <f t="shared" si="15"/>
        <v>0.4</v>
      </c>
    </row>
    <row r="988" spans="1:4">
      <c r="A988" s="8">
        <v>600028</v>
      </c>
      <c r="B988" s="9" t="s">
        <v>878</v>
      </c>
      <c r="C988" s="4">
        <v>0.70000000000000007</v>
      </c>
      <c r="D988" s="2">
        <f t="shared" si="15"/>
        <v>0.29999999999999993</v>
      </c>
    </row>
    <row r="989" spans="1:4">
      <c r="A989" s="8">
        <v>600029</v>
      </c>
      <c r="B989" s="9" t="s">
        <v>879</v>
      </c>
      <c r="C989" s="4">
        <v>0.4</v>
      </c>
      <c r="D989" s="2">
        <f t="shared" si="15"/>
        <v>0.6</v>
      </c>
    </row>
    <row r="990" spans="1:4">
      <c r="A990" s="8">
        <v>600030</v>
      </c>
      <c r="B990" s="9" t="s">
        <v>880</v>
      </c>
      <c r="C990" s="4">
        <v>0.6</v>
      </c>
      <c r="D990" s="2">
        <f t="shared" si="15"/>
        <v>0.4</v>
      </c>
    </row>
    <row r="991" spans="1:4">
      <c r="A991" s="8">
        <v>600031</v>
      </c>
      <c r="B991" s="9" t="s">
        <v>881</v>
      </c>
      <c r="C991" s="4">
        <v>0.6</v>
      </c>
      <c r="D991" s="2">
        <f t="shared" si="15"/>
        <v>0.4</v>
      </c>
    </row>
    <row r="992" spans="1:4">
      <c r="A992" s="8">
        <v>600036</v>
      </c>
      <c r="B992" s="9" t="s">
        <v>882</v>
      </c>
      <c r="C992" s="4">
        <v>0.7</v>
      </c>
      <c r="D992" s="2">
        <f t="shared" si="15"/>
        <v>0.30000000000000004</v>
      </c>
    </row>
    <row r="993" spans="1:4">
      <c r="A993" s="8">
        <v>600037</v>
      </c>
      <c r="B993" s="9" t="s">
        <v>883</v>
      </c>
      <c r="C993" s="4">
        <v>0.4</v>
      </c>
      <c r="D993" s="2">
        <f t="shared" si="15"/>
        <v>0.6</v>
      </c>
    </row>
    <row r="994" spans="1:4">
      <c r="A994" s="8">
        <v>600038</v>
      </c>
      <c r="B994" s="9" t="s">
        <v>884</v>
      </c>
      <c r="C994" s="4">
        <v>0.4</v>
      </c>
      <c r="D994" s="2">
        <f t="shared" si="15"/>
        <v>0.6</v>
      </c>
    </row>
    <row r="995" spans="1:4">
      <c r="A995" s="8">
        <v>600039</v>
      </c>
      <c r="B995" s="9" t="s">
        <v>885</v>
      </c>
      <c r="C995" s="4">
        <v>0.5</v>
      </c>
      <c r="D995" s="2">
        <f t="shared" si="15"/>
        <v>0.5</v>
      </c>
    </row>
    <row r="996" spans="1:4">
      <c r="A996" s="8">
        <v>600048</v>
      </c>
      <c r="B996" s="9" t="s">
        <v>886</v>
      </c>
      <c r="C996" s="4">
        <v>0.5</v>
      </c>
      <c r="D996" s="2">
        <f t="shared" si="15"/>
        <v>0.5</v>
      </c>
    </row>
    <row r="997" spans="1:4">
      <c r="A997" s="8">
        <v>600050</v>
      </c>
      <c r="B997" s="9" t="s">
        <v>887</v>
      </c>
      <c r="C997" s="4">
        <v>0.7</v>
      </c>
      <c r="D997" s="2">
        <f t="shared" si="15"/>
        <v>0.30000000000000004</v>
      </c>
    </row>
    <row r="998" spans="1:4">
      <c r="A998" s="8">
        <v>600056</v>
      </c>
      <c r="B998" s="9" t="s">
        <v>888</v>
      </c>
      <c r="C998" s="4">
        <v>0.4</v>
      </c>
      <c r="D998" s="2">
        <f t="shared" si="15"/>
        <v>0.6</v>
      </c>
    </row>
    <row r="999" spans="1:4">
      <c r="A999" s="8">
        <v>600060</v>
      </c>
      <c r="B999" s="9" t="s">
        <v>889</v>
      </c>
      <c r="C999" s="4">
        <v>0.5</v>
      </c>
      <c r="D999" s="2">
        <f t="shared" si="15"/>
        <v>0.5</v>
      </c>
    </row>
    <row r="1000" spans="1:4">
      <c r="A1000" s="8">
        <v>600062</v>
      </c>
      <c r="B1000" s="9" t="s">
        <v>890</v>
      </c>
      <c r="C1000" s="4">
        <v>0.5</v>
      </c>
      <c r="D1000" s="2">
        <f t="shared" si="15"/>
        <v>0.5</v>
      </c>
    </row>
    <row r="1001" spans="1:4">
      <c r="A1001" s="8">
        <v>600066</v>
      </c>
      <c r="B1001" s="9" t="s">
        <v>891</v>
      </c>
      <c r="C1001" s="4">
        <v>0.6</v>
      </c>
      <c r="D1001" s="2">
        <f t="shared" si="15"/>
        <v>0.4</v>
      </c>
    </row>
    <row r="1002" spans="1:4">
      <c r="A1002" s="8">
        <v>600068</v>
      </c>
      <c r="B1002" s="9" t="s">
        <v>892</v>
      </c>
      <c r="C1002" s="4">
        <v>0.6</v>
      </c>
      <c r="D1002" s="2">
        <f t="shared" si="15"/>
        <v>0.4</v>
      </c>
    </row>
    <row r="1003" spans="1:4">
      <c r="A1003" s="8">
        <v>600073</v>
      </c>
      <c r="B1003" s="9" t="s">
        <v>893</v>
      </c>
      <c r="C1003" s="4">
        <v>0.3</v>
      </c>
      <c r="D1003" s="2">
        <f t="shared" si="15"/>
        <v>0.7</v>
      </c>
    </row>
    <row r="1004" spans="1:4">
      <c r="A1004" s="8">
        <v>600079</v>
      </c>
      <c r="B1004" s="9" t="s">
        <v>894</v>
      </c>
      <c r="C1004" s="4">
        <v>0.4</v>
      </c>
      <c r="D1004" s="2">
        <f t="shared" si="15"/>
        <v>0.6</v>
      </c>
    </row>
    <row r="1005" spans="1:4">
      <c r="A1005" s="8">
        <v>600085</v>
      </c>
      <c r="B1005" s="9" t="s">
        <v>895</v>
      </c>
      <c r="C1005" s="4">
        <v>0.5</v>
      </c>
      <c r="D1005" s="2">
        <f t="shared" si="15"/>
        <v>0.5</v>
      </c>
    </row>
    <row r="1006" spans="1:4">
      <c r="A1006" s="8">
        <v>600089</v>
      </c>
      <c r="B1006" s="9" t="s">
        <v>896</v>
      </c>
      <c r="C1006" s="4">
        <v>0.6</v>
      </c>
      <c r="D1006" s="2">
        <f t="shared" si="15"/>
        <v>0.4</v>
      </c>
    </row>
    <row r="1007" spans="1:4">
      <c r="A1007" s="8">
        <v>600098</v>
      </c>
      <c r="B1007" s="9" t="s">
        <v>897</v>
      </c>
      <c r="C1007" s="4">
        <v>0.4</v>
      </c>
      <c r="D1007" s="2">
        <f t="shared" si="15"/>
        <v>0.6</v>
      </c>
    </row>
    <row r="1008" spans="1:4">
      <c r="A1008" s="8">
        <v>600100</v>
      </c>
      <c r="B1008" s="9" t="s">
        <v>898</v>
      </c>
      <c r="C1008" s="4">
        <v>0.5</v>
      </c>
      <c r="D1008" s="2">
        <f t="shared" si="15"/>
        <v>0.5</v>
      </c>
    </row>
    <row r="1009" spans="1:4">
      <c r="A1009" s="8">
        <v>600104</v>
      </c>
      <c r="B1009" s="9" t="s">
        <v>899</v>
      </c>
      <c r="C1009" s="4">
        <v>0.6</v>
      </c>
      <c r="D1009" s="2">
        <f t="shared" si="15"/>
        <v>0.4</v>
      </c>
    </row>
    <row r="1010" spans="1:4">
      <c r="A1010" s="8">
        <v>600109</v>
      </c>
      <c r="B1010" s="9" t="s">
        <v>900</v>
      </c>
      <c r="C1010" s="4">
        <v>0.6</v>
      </c>
      <c r="D1010" s="2">
        <f t="shared" si="15"/>
        <v>0.4</v>
      </c>
    </row>
    <row r="1011" spans="1:4">
      <c r="A1011" s="8">
        <v>600111</v>
      </c>
      <c r="B1011" s="9" t="s">
        <v>901</v>
      </c>
      <c r="C1011" s="4">
        <v>0.6</v>
      </c>
      <c r="D1011" s="2">
        <f t="shared" si="15"/>
        <v>0.4</v>
      </c>
    </row>
    <row r="1012" spans="1:4">
      <c r="A1012" s="8">
        <v>600115</v>
      </c>
      <c r="B1012" s="9" t="s">
        <v>902</v>
      </c>
      <c r="C1012" s="4">
        <v>0.4</v>
      </c>
      <c r="D1012" s="2">
        <f t="shared" si="15"/>
        <v>0.6</v>
      </c>
    </row>
    <row r="1013" spans="1:4">
      <c r="A1013" s="8">
        <v>600116</v>
      </c>
      <c r="B1013" s="9" t="s">
        <v>903</v>
      </c>
      <c r="C1013" s="4">
        <v>0.3</v>
      </c>
      <c r="D1013" s="2">
        <f t="shared" si="15"/>
        <v>0.7</v>
      </c>
    </row>
    <row r="1014" spans="1:4">
      <c r="A1014" s="8">
        <v>600118</v>
      </c>
      <c r="B1014" s="9" t="s">
        <v>904</v>
      </c>
      <c r="C1014" s="4">
        <v>0.6</v>
      </c>
      <c r="D1014" s="2">
        <f t="shared" si="15"/>
        <v>0.4</v>
      </c>
    </row>
    <row r="1015" spans="1:4">
      <c r="A1015" s="8">
        <v>600119</v>
      </c>
      <c r="B1015" s="9" t="s">
        <v>905</v>
      </c>
      <c r="C1015" s="4">
        <v>0.3</v>
      </c>
      <c r="D1015" s="2">
        <f t="shared" si="15"/>
        <v>0.7</v>
      </c>
    </row>
    <row r="1016" spans="1:4">
      <c r="A1016" s="8">
        <v>600125</v>
      </c>
      <c r="B1016" s="9" t="s">
        <v>906</v>
      </c>
      <c r="C1016" s="4">
        <v>0.4</v>
      </c>
      <c r="D1016" s="2">
        <f t="shared" si="15"/>
        <v>0.6</v>
      </c>
    </row>
    <row r="1017" spans="1:4">
      <c r="A1017" s="8">
        <v>600135</v>
      </c>
      <c r="B1017" s="9" t="s">
        <v>907</v>
      </c>
      <c r="C1017" s="4">
        <v>0.15</v>
      </c>
      <c r="D1017" s="2">
        <f t="shared" si="15"/>
        <v>0.85</v>
      </c>
    </row>
    <row r="1018" spans="1:4">
      <c r="A1018" s="8">
        <v>600138</v>
      </c>
      <c r="B1018" s="9" t="s">
        <v>908</v>
      </c>
      <c r="C1018" s="4">
        <v>0.4</v>
      </c>
      <c r="D1018" s="2">
        <f t="shared" si="15"/>
        <v>0.6</v>
      </c>
    </row>
    <row r="1019" spans="1:4">
      <c r="A1019" s="8">
        <v>600143</v>
      </c>
      <c r="B1019" s="9" t="s">
        <v>909</v>
      </c>
      <c r="C1019" s="4">
        <v>0.35</v>
      </c>
      <c r="D1019" s="2">
        <f t="shared" si="15"/>
        <v>0.65</v>
      </c>
    </row>
    <row r="1020" spans="1:4">
      <c r="A1020" s="8">
        <v>600150</v>
      </c>
      <c r="B1020" s="9" t="s">
        <v>910</v>
      </c>
      <c r="C1020" s="4">
        <v>0.5</v>
      </c>
      <c r="D1020" s="2">
        <f t="shared" si="15"/>
        <v>0.5</v>
      </c>
    </row>
    <row r="1021" spans="1:4">
      <c r="A1021" s="8">
        <v>600153</v>
      </c>
      <c r="B1021" s="9" t="s">
        <v>911</v>
      </c>
      <c r="C1021" s="4">
        <v>0.5</v>
      </c>
      <c r="D1021" s="2">
        <f t="shared" si="15"/>
        <v>0.5</v>
      </c>
    </row>
    <row r="1022" spans="1:4">
      <c r="A1022" s="8">
        <v>600157</v>
      </c>
      <c r="B1022" s="9" t="s">
        <v>912</v>
      </c>
      <c r="C1022" s="4">
        <v>0.5</v>
      </c>
      <c r="D1022" s="2">
        <f t="shared" si="15"/>
        <v>0.5</v>
      </c>
    </row>
    <row r="1023" spans="1:4">
      <c r="A1023" s="8">
        <v>600158</v>
      </c>
      <c r="B1023" s="9" t="s">
        <v>913</v>
      </c>
      <c r="C1023" s="4">
        <v>0.3</v>
      </c>
      <c r="D1023" s="2">
        <f t="shared" si="15"/>
        <v>0.7</v>
      </c>
    </row>
    <row r="1024" spans="1:4">
      <c r="A1024" s="8">
        <v>600161</v>
      </c>
      <c r="B1024" s="9" t="s">
        <v>914</v>
      </c>
      <c r="C1024" s="4">
        <v>0.25</v>
      </c>
      <c r="D1024" s="2">
        <f t="shared" si="15"/>
        <v>0.75</v>
      </c>
    </row>
    <row r="1025" spans="1:4">
      <c r="A1025" s="8">
        <v>600166</v>
      </c>
      <c r="B1025" s="9" t="s">
        <v>915</v>
      </c>
      <c r="C1025" s="4">
        <v>0.4</v>
      </c>
      <c r="D1025" s="2">
        <f t="shared" si="15"/>
        <v>0.6</v>
      </c>
    </row>
    <row r="1026" spans="1:4">
      <c r="A1026" s="8">
        <v>600170</v>
      </c>
      <c r="B1026" s="9" t="s">
        <v>916</v>
      </c>
      <c r="C1026" s="4">
        <v>0.5</v>
      </c>
      <c r="D1026" s="2">
        <f t="shared" si="15"/>
        <v>0.5</v>
      </c>
    </row>
    <row r="1027" spans="1:4">
      <c r="A1027" s="8">
        <v>600171</v>
      </c>
      <c r="B1027" s="9" t="s">
        <v>917</v>
      </c>
      <c r="C1027" s="4">
        <v>0.3</v>
      </c>
      <c r="D1027" s="2">
        <f t="shared" si="15"/>
        <v>0.7</v>
      </c>
    </row>
    <row r="1028" spans="1:4">
      <c r="A1028" s="8">
        <v>600175</v>
      </c>
      <c r="B1028" s="9" t="s">
        <v>918</v>
      </c>
      <c r="C1028" s="4">
        <v>0.4</v>
      </c>
      <c r="D1028" s="2">
        <f t="shared" si="15"/>
        <v>0.6</v>
      </c>
    </row>
    <row r="1029" spans="1:4">
      <c r="A1029" s="8">
        <v>600177</v>
      </c>
      <c r="B1029" s="9" t="s">
        <v>919</v>
      </c>
      <c r="C1029" s="4">
        <v>0.5</v>
      </c>
      <c r="D1029" s="2">
        <f t="shared" si="15"/>
        <v>0.5</v>
      </c>
    </row>
    <row r="1030" spans="1:4">
      <c r="A1030" s="8">
        <v>600183</v>
      </c>
      <c r="B1030" s="9" t="s">
        <v>920</v>
      </c>
      <c r="C1030" s="4">
        <v>0.5</v>
      </c>
      <c r="D1030" s="2">
        <f t="shared" si="15"/>
        <v>0.5</v>
      </c>
    </row>
    <row r="1031" spans="1:4">
      <c r="A1031" s="8">
        <v>600185</v>
      </c>
      <c r="B1031" s="9" t="s">
        <v>921</v>
      </c>
      <c r="C1031" s="4">
        <v>0.3</v>
      </c>
      <c r="D1031" s="2">
        <f t="shared" si="15"/>
        <v>0.7</v>
      </c>
    </row>
    <row r="1032" spans="1:4">
      <c r="A1032" s="8">
        <v>600188</v>
      </c>
      <c r="B1032" s="9" t="s">
        <v>922</v>
      </c>
      <c r="C1032" s="4">
        <v>0.5</v>
      </c>
      <c r="D1032" s="2">
        <f t="shared" si="15"/>
        <v>0.5</v>
      </c>
    </row>
    <row r="1033" spans="1:4">
      <c r="A1033" s="8">
        <v>600196</v>
      </c>
      <c r="B1033" s="9" t="s">
        <v>923</v>
      </c>
      <c r="C1033" s="4">
        <v>0.5</v>
      </c>
      <c r="D1033" s="2">
        <f t="shared" si="15"/>
        <v>0.5</v>
      </c>
    </row>
    <row r="1034" spans="1:4">
      <c r="A1034" s="8">
        <v>600197</v>
      </c>
      <c r="B1034" s="9" t="s">
        <v>924</v>
      </c>
      <c r="C1034" s="4">
        <v>0.3</v>
      </c>
      <c r="D1034" s="2">
        <f t="shared" si="15"/>
        <v>0.7</v>
      </c>
    </row>
    <row r="1035" spans="1:4">
      <c r="A1035" s="8">
        <v>600200</v>
      </c>
      <c r="B1035" s="9" t="s">
        <v>925</v>
      </c>
      <c r="C1035" s="4">
        <v>0.3</v>
      </c>
      <c r="D1035" s="2">
        <f t="shared" si="15"/>
        <v>0.7</v>
      </c>
    </row>
    <row r="1036" spans="1:4">
      <c r="A1036" s="8">
        <v>600208</v>
      </c>
      <c r="B1036" s="9" t="s">
        <v>926</v>
      </c>
      <c r="C1036" s="4">
        <v>0.5</v>
      </c>
      <c r="D1036" s="2">
        <f t="shared" si="15"/>
        <v>0.5</v>
      </c>
    </row>
    <row r="1037" spans="1:4">
      <c r="A1037" s="8">
        <v>600210</v>
      </c>
      <c r="B1037" s="9" t="s">
        <v>927</v>
      </c>
      <c r="C1037" s="4">
        <v>0.3</v>
      </c>
      <c r="D1037" s="2">
        <f t="shared" ref="D1037:D1097" si="16">100%-C1037</f>
        <v>0.7</v>
      </c>
    </row>
    <row r="1038" spans="1:4">
      <c r="A1038" s="8">
        <v>600216</v>
      </c>
      <c r="B1038" s="9" t="s">
        <v>928</v>
      </c>
      <c r="C1038" s="4">
        <v>0.3</v>
      </c>
      <c r="D1038" s="2">
        <f t="shared" si="16"/>
        <v>0.7</v>
      </c>
    </row>
    <row r="1039" spans="1:4">
      <c r="A1039" s="8">
        <v>600219</v>
      </c>
      <c r="B1039" s="9" t="s">
        <v>929</v>
      </c>
      <c r="C1039" s="4">
        <v>0.5</v>
      </c>
      <c r="D1039" s="2">
        <f t="shared" si="16"/>
        <v>0.5</v>
      </c>
    </row>
    <row r="1040" spans="1:4">
      <c r="A1040" s="8">
        <v>600221</v>
      </c>
      <c r="B1040" s="9" t="s">
        <v>930</v>
      </c>
      <c r="C1040" s="4">
        <v>0.6</v>
      </c>
      <c r="D1040" s="2">
        <f t="shared" si="16"/>
        <v>0.4</v>
      </c>
    </row>
    <row r="1041" spans="1:4">
      <c r="A1041" s="8">
        <v>600239</v>
      </c>
      <c r="B1041" s="9" t="s">
        <v>931</v>
      </c>
      <c r="C1041" s="4">
        <v>0.25</v>
      </c>
      <c r="D1041" s="2">
        <f t="shared" si="16"/>
        <v>0.75</v>
      </c>
    </row>
    <row r="1042" spans="1:4">
      <c r="A1042" s="8">
        <v>600240</v>
      </c>
      <c r="B1042" s="9" t="s">
        <v>932</v>
      </c>
      <c r="C1042" s="4">
        <v>0.3</v>
      </c>
      <c r="D1042" s="2">
        <f t="shared" si="16"/>
        <v>0.7</v>
      </c>
    </row>
    <row r="1043" spans="1:4">
      <c r="A1043" s="8">
        <v>600251</v>
      </c>
      <c r="B1043" s="9" t="s">
        <v>933</v>
      </c>
      <c r="C1043" s="4">
        <v>0.3</v>
      </c>
      <c r="D1043" s="2">
        <f t="shared" si="16"/>
        <v>0.7</v>
      </c>
    </row>
    <row r="1044" spans="1:4">
      <c r="A1044" s="8">
        <v>600256</v>
      </c>
      <c r="B1044" s="9" t="s">
        <v>934</v>
      </c>
      <c r="C1044" s="4">
        <v>0.4</v>
      </c>
      <c r="D1044" s="2">
        <f t="shared" si="16"/>
        <v>0.6</v>
      </c>
    </row>
    <row r="1045" spans="1:4">
      <c r="A1045" s="8">
        <v>600261</v>
      </c>
      <c r="B1045" s="9" t="s">
        <v>935</v>
      </c>
      <c r="C1045" s="4">
        <v>0.4</v>
      </c>
      <c r="D1045" s="2">
        <f t="shared" si="16"/>
        <v>0.6</v>
      </c>
    </row>
    <row r="1046" spans="1:4">
      <c r="A1046" s="8">
        <v>600266</v>
      </c>
      <c r="B1046" s="9" t="s">
        <v>936</v>
      </c>
      <c r="C1046" s="4">
        <v>0.5</v>
      </c>
      <c r="D1046" s="2">
        <f t="shared" si="16"/>
        <v>0.5</v>
      </c>
    </row>
    <row r="1047" spans="1:4">
      <c r="A1047" s="8">
        <v>600267</v>
      </c>
      <c r="B1047" s="9" t="s">
        <v>937</v>
      </c>
      <c r="C1047" s="4">
        <v>0.4</v>
      </c>
      <c r="D1047" s="2">
        <f t="shared" si="16"/>
        <v>0.6</v>
      </c>
    </row>
    <row r="1048" spans="1:4">
      <c r="A1048" s="8">
        <v>600270</v>
      </c>
      <c r="B1048" s="9" t="s">
        <v>938</v>
      </c>
      <c r="C1048" s="4">
        <v>0.5</v>
      </c>
      <c r="D1048" s="2">
        <f t="shared" si="16"/>
        <v>0.5</v>
      </c>
    </row>
    <row r="1049" spans="1:4">
      <c r="A1049" s="8">
        <v>600276</v>
      </c>
      <c r="B1049" s="9" t="s">
        <v>939</v>
      </c>
      <c r="C1049" s="4">
        <v>0.5</v>
      </c>
      <c r="D1049" s="2">
        <f t="shared" si="16"/>
        <v>0.5</v>
      </c>
    </row>
    <row r="1050" spans="1:4">
      <c r="A1050" s="8">
        <v>600277</v>
      </c>
      <c r="B1050" s="9" t="s">
        <v>940</v>
      </c>
      <c r="C1050" s="4">
        <v>0.25</v>
      </c>
      <c r="D1050" s="2">
        <f t="shared" si="16"/>
        <v>0.75</v>
      </c>
    </row>
    <row r="1051" spans="1:4">
      <c r="A1051" s="8">
        <v>600285</v>
      </c>
      <c r="B1051" s="9" t="s">
        <v>941</v>
      </c>
      <c r="C1051" s="4">
        <v>0.3</v>
      </c>
      <c r="D1051" s="2">
        <f t="shared" si="16"/>
        <v>0.7</v>
      </c>
    </row>
    <row r="1052" spans="1:4">
      <c r="A1052" s="8">
        <v>600289</v>
      </c>
      <c r="B1052" s="9" t="s">
        <v>942</v>
      </c>
      <c r="C1052" s="4">
        <v>0.3</v>
      </c>
      <c r="D1052" s="2">
        <f t="shared" si="16"/>
        <v>0.7</v>
      </c>
    </row>
    <row r="1053" spans="1:4">
      <c r="A1053" s="8">
        <v>600292</v>
      </c>
      <c r="B1053" s="9" t="s">
        <v>943</v>
      </c>
      <c r="C1053" s="4">
        <v>0.4</v>
      </c>
      <c r="D1053" s="2">
        <f t="shared" si="16"/>
        <v>0.6</v>
      </c>
    </row>
    <row r="1054" spans="1:4">
      <c r="A1054" s="8">
        <v>600298</v>
      </c>
      <c r="B1054" s="9" t="s">
        <v>944</v>
      </c>
      <c r="C1054" s="4">
        <v>0.3</v>
      </c>
      <c r="D1054" s="2">
        <f t="shared" si="16"/>
        <v>0.7</v>
      </c>
    </row>
    <row r="1055" spans="1:4">
      <c r="A1055" s="8">
        <v>600309</v>
      </c>
      <c r="B1055" s="9" t="s">
        <v>945</v>
      </c>
      <c r="C1055" s="4">
        <v>0.6</v>
      </c>
      <c r="D1055" s="2">
        <f t="shared" si="16"/>
        <v>0.4</v>
      </c>
    </row>
    <row r="1056" spans="1:4">
      <c r="A1056" s="8">
        <v>600312</v>
      </c>
      <c r="B1056" s="9" t="s">
        <v>946</v>
      </c>
      <c r="C1056" s="4">
        <v>0.4</v>
      </c>
      <c r="D1056" s="2">
        <f t="shared" si="16"/>
        <v>0.6</v>
      </c>
    </row>
    <row r="1057" spans="1:4">
      <c r="A1057" s="8">
        <v>600315</v>
      </c>
      <c r="B1057" s="9" t="s">
        <v>947</v>
      </c>
      <c r="C1057" s="4">
        <v>0.5</v>
      </c>
      <c r="D1057" s="2">
        <f t="shared" si="16"/>
        <v>0.5</v>
      </c>
    </row>
    <row r="1058" spans="1:4">
      <c r="A1058" s="8">
        <v>600323</v>
      </c>
      <c r="B1058" s="9" t="s">
        <v>948</v>
      </c>
      <c r="C1058" s="4">
        <v>0.4</v>
      </c>
      <c r="D1058" s="2">
        <f t="shared" si="16"/>
        <v>0.6</v>
      </c>
    </row>
    <row r="1059" spans="1:4">
      <c r="A1059" s="8">
        <v>600329</v>
      </c>
      <c r="B1059" s="9" t="s">
        <v>949</v>
      </c>
      <c r="C1059" s="4">
        <v>0.3</v>
      </c>
      <c r="D1059" s="2">
        <f t="shared" si="16"/>
        <v>0.7</v>
      </c>
    </row>
    <row r="1060" spans="1:4">
      <c r="A1060" s="8">
        <v>600332</v>
      </c>
      <c r="B1060" s="9" t="s">
        <v>950</v>
      </c>
      <c r="C1060" s="4">
        <v>0.4</v>
      </c>
      <c r="D1060" s="2">
        <f t="shared" si="16"/>
        <v>0.6</v>
      </c>
    </row>
    <row r="1061" spans="1:4">
      <c r="A1061" s="8">
        <v>600335</v>
      </c>
      <c r="B1061" s="9" t="s">
        <v>951</v>
      </c>
      <c r="C1061" s="4">
        <v>0.4</v>
      </c>
      <c r="D1061" s="2">
        <f t="shared" si="16"/>
        <v>0.6</v>
      </c>
    </row>
    <row r="1062" spans="1:4">
      <c r="A1062" s="8">
        <v>600340</v>
      </c>
      <c r="B1062" s="9" t="s">
        <v>952</v>
      </c>
      <c r="C1062" s="4">
        <v>0.5</v>
      </c>
      <c r="D1062" s="2">
        <f t="shared" si="16"/>
        <v>0.5</v>
      </c>
    </row>
    <row r="1063" spans="1:4">
      <c r="A1063" s="8">
        <v>600343</v>
      </c>
      <c r="B1063" s="9" t="s">
        <v>953</v>
      </c>
      <c r="C1063" s="4">
        <v>0.3</v>
      </c>
      <c r="D1063" s="2">
        <f t="shared" si="16"/>
        <v>0.7</v>
      </c>
    </row>
    <row r="1064" spans="1:4">
      <c r="A1064" s="8">
        <v>600348</v>
      </c>
      <c r="B1064" s="9" t="s">
        <v>954</v>
      </c>
      <c r="C1064" s="4">
        <v>0.6</v>
      </c>
      <c r="D1064" s="2">
        <f t="shared" si="16"/>
        <v>0.4</v>
      </c>
    </row>
    <row r="1065" spans="1:4">
      <c r="A1065" s="8">
        <v>600350</v>
      </c>
      <c r="B1065" s="9" t="s">
        <v>955</v>
      </c>
      <c r="C1065" s="4">
        <v>0.4</v>
      </c>
      <c r="D1065" s="2">
        <f t="shared" si="16"/>
        <v>0.6</v>
      </c>
    </row>
    <row r="1066" spans="1:4">
      <c r="A1066" s="8">
        <v>600352</v>
      </c>
      <c r="B1066" s="9" t="s">
        <v>956</v>
      </c>
      <c r="C1066" s="4">
        <v>0.6</v>
      </c>
      <c r="D1066" s="2">
        <f t="shared" si="16"/>
        <v>0.4</v>
      </c>
    </row>
    <row r="1067" spans="1:4">
      <c r="A1067" s="8">
        <v>600362</v>
      </c>
      <c r="B1067" s="9" t="s">
        <v>957</v>
      </c>
      <c r="C1067" s="4">
        <v>0.5</v>
      </c>
      <c r="D1067" s="2">
        <f t="shared" si="16"/>
        <v>0.5</v>
      </c>
    </row>
    <row r="1068" spans="1:4">
      <c r="A1068" s="8">
        <v>600363</v>
      </c>
      <c r="B1068" s="9" t="s">
        <v>958</v>
      </c>
      <c r="C1068" s="4">
        <v>0.4</v>
      </c>
      <c r="D1068" s="2">
        <f t="shared" si="16"/>
        <v>0.6</v>
      </c>
    </row>
    <row r="1069" spans="1:4">
      <c r="A1069" s="8">
        <v>600366</v>
      </c>
      <c r="B1069" s="9" t="s">
        <v>959</v>
      </c>
      <c r="C1069" s="4">
        <v>0.2</v>
      </c>
      <c r="D1069" s="2">
        <f t="shared" si="16"/>
        <v>0.8</v>
      </c>
    </row>
    <row r="1070" spans="1:4">
      <c r="A1070" s="8">
        <v>600369</v>
      </c>
      <c r="B1070" s="9" t="s">
        <v>960</v>
      </c>
      <c r="C1070" s="4">
        <v>0.6</v>
      </c>
      <c r="D1070" s="2">
        <f t="shared" si="16"/>
        <v>0.4</v>
      </c>
    </row>
    <row r="1071" spans="1:4">
      <c r="A1071" s="8">
        <v>600372</v>
      </c>
      <c r="B1071" s="9" t="s">
        <v>961</v>
      </c>
      <c r="C1071" s="4">
        <v>0.5</v>
      </c>
      <c r="D1071" s="2">
        <f t="shared" si="16"/>
        <v>0.5</v>
      </c>
    </row>
    <row r="1072" spans="1:4">
      <c r="A1072" s="8">
        <v>600373</v>
      </c>
      <c r="B1072" s="9" t="s">
        <v>962</v>
      </c>
      <c r="C1072" s="4">
        <v>0.44999999999999996</v>
      </c>
      <c r="D1072" s="2">
        <f t="shared" si="16"/>
        <v>0.55000000000000004</v>
      </c>
    </row>
    <row r="1073" spans="1:4">
      <c r="A1073" s="8">
        <v>600375</v>
      </c>
      <c r="B1073" s="9" t="s">
        <v>963</v>
      </c>
      <c r="C1073" s="4">
        <v>0.25</v>
      </c>
      <c r="D1073" s="2">
        <f t="shared" si="16"/>
        <v>0.75</v>
      </c>
    </row>
    <row r="1074" spans="1:4">
      <c r="A1074" s="8">
        <v>600376</v>
      </c>
      <c r="B1074" s="9" t="s">
        <v>964</v>
      </c>
      <c r="C1074" s="4">
        <v>0.4</v>
      </c>
      <c r="D1074" s="2">
        <f t="shared" si="16"/>
        <v>0.6</v>
      </c>
    </row>
    <row r="1075" spans="1:4">
      <c r="A1075" s="8">
        <v>600377</v>
      </c>
      <c r="B1075" s="9" t="s">
        <v>965</v>
      </c>
      <c r="C1075" s="4">
        <v>0.6</v>
      </c>
      <c r="D1075" s="2">
        <f t="shared" si="16"/>
        <v>0.4</v>
      </c>
    </row>
    <row r="1076" spans="1:4">
      <c r="A1076" s="8">
        <v>600382</v>
      </c>
      <c r="B1076" s="9" t="s">
        <v>966</v>
      </c>
      <c r="C1076" s="4">
        <v>0.25</v>
      </c>
      <c r="D1076" s="2">
        <f t="shared" si="16"/>
        <v>0.75</v>
      </c>
    </row>
    <row r="1077" spans="1:4">
      <c r="A1077" s="8">
        <v>600383</v>
      </c>
      <c r="B1077" s="9" t="s">
        <v>967</v>
      </c>
      <c r="C1077" s="4">
        <v>0.6</v>
      </c>
      <c r="D1077" s="2">
        <f t="shared" si="16"/>
        <v>0.4</v>
      </c>
    </row>
    <row r="1078" spans="1:4">
      <c r="A1078" s="8">
        <v>600386</v>
      </c>
      <c r="B1078" s="9" t="s">
        <v>968</v>
      </c>
      <c r="C1078" s="4">
        <v>0.4</v>
      </c>
      <c r="D1078" s="2">
        <f t="shared" si="16"/>
        <v>0.6</v>
      </c>
    </row>
    <row r="1079" spans="1:4">
      <c r="A1079" s="8">
        <v>600387</v>
      </c>
      <c r="B1079" s="9" t="s">
        <v>969</v>
      </c>
      <c r="C1079" s="4">
        <v>0.15</v>
      </c>
      <c r="D1079" s="2">
        <f t="shared" si="16"/>
        <v>0.85</v>
      </c>
    </row>
    <row r="1080" spans="1:4">
      <c r="A1080" s="8">
        <v>600388</v>
      </c>
      <c r="B1080" s="9" t="s">
        <v>970</v>
      </c>
      <c r="C1080" s="4">
        <v>0.4</v>
      </c>
      <c r="D1080" s="2">
        <f t="shared" si="16"/>
        <v>0.6</v>
      </c>
    </row>
    <row r="1081" spans="1:4">
      <c r="A1081" s="8">
        <v>600389</v>
      </c>
      <c r="B1081" s="9" t="s">
        <v>971</v>
      </c>
      <c r="C1081" s="4">
        <v>0.15</v>
      </c>
      <c r="D1081" s="2">
        <f t="shared" si="16"/>
        <v>0.85</v>
      </c>
    </row>
    <row r="1082" spans="1:4">
      <c r="A1082" s="8">
        <v>600395</v>
      </c>
      <c r="B1082" s="9" t="s">
        <v>972</v>
      </c>
      <c r="C1082" s="4">
        <v>0.3</v>
      </c>
      <c r="D1082" s="2">
        <f t="shared" si="16"/>
        <v>0.7</v>
      </c>
    </row>
    <row r="1083" spans="1:4">
      <c r="A1083" s="8">
        <v>600406</v>
      </c>
      <c r="B1083" s="9" t="s">
        <v>973</v>
      </c>
      <c r="C1083" s="4">
        <v>0.35</v>
      </c>
      <c r="D1083" s="2">
        <f t="shared" si="16"/>
        <v>0.65</v>
      </c>
    </row>
    <row r="1084" spans="1:4">
      <c r="A1084" s="8">
        <v>600409</v>
      </c>
      <c r="B1084" s="9" t="s">
        <v>974</v>
      </c>
      <c r="C1084" s="4">
        <v>0.4</v>
      </c>
      <c r="D1084" s="2">
        <f t="shared" si="16"/>
        <v>0.6</v>
      </c>
    </row>
    <row r="1085" spans="1:4">
      <c r="A1085" s="8">
        <v>600415</v>
      </c>
      <c r="B1085" s="9" t="s">
        <v>975</v>
      </c>
      <c r="C1085" s="4">
        <v>0.3</v>
      </c>
      <c r="D1085" s="2">
        <f t="shared" si="16"/>
        <v>0.7</v>
      </c>
    </row>
    <row r="1086" spans="1:4">
      <c r="A1086" s="8">
        <v>600418</v>
      </c>
      <c r="B1086" s="9" t="s">
        <v>976</v>
      </c>
      <c r="C1086" s="4">
        <v>0.44999999999999996</v>
      </c>
      <c r="D1086" s="2">
        <f t="shared" si="16"/>
        <v>0.55000000000000004</v>
      </c>
    </row>
    <row r="1087" spans="1:4">
      <c r="A1087" s="8">
        <v>600422</v>
      </c>
      <c r="B1087" s="9" t="s">
        <v>977</v>
      </c>
      <c r="C1087" s="4">
        <v>0.4</v>
      </c>
      <c r="D1087" s="2">
        <f t="shared" si="16"/>
        <v>0.6</v>
      </c>
    </row>
    <row r="1088" spans="1:4">
      <c r="A1088" s="8">
        <v>600426</v>
      </c>
      <c r="B1088" s="9" t="s">
        <v>978</v>
      </c>
      <c r="C1088" s="4">
        <v>0.4</v>
      </c>
      <c r="D1088" s="2">
        <f t="shared" si="16"/>
        <v>0.6</v>
      </c>
    </row>
    <row r="1089" spans="1:4">
      <c r="A1089" s="8">
        <v>600435</v>
      </c>
      <c r="B1089" s="9" t="s">
        <v>979</v>
      </c>
      <c r="C1089" s="4">
        <v>0.4</v>
      </c>
      <c r="D1089" s="2">
        <f t="shared" si="16"/>
        <v>0.6</v>
      </c>
    </row>
    <row r="1090" spans="1:4">
      <c r="A1090" s="8">
        <v>600436</v>
      </c>
      <c r="B1090" s="9" t="s">
        <v>980</v>
      </c>
      <c r="C1090" s="4">
        <v>0.3</v>
      </c>
      <c r="D1090" s="2">
        <f t="shared" si="16"/>
        <v>0.7</v>
      </c>
    </row>
    <row r="1091" spans="1:4">
      <c r="A1091" s="8">
        <v>600458</v>
      </c>
      <c r="B1091" s="9" t="s">
        <v>981</v>
      </c>
      <c r="C1091" s="4">
        <v>0.3</v>
      </c>
      <c r="D1091" s="2">
        <f t="shared" si="16"/>
        <v>0.7</v>
      </c>
    </row>
    <row r="1092" spans="1:4">
      <c r="A1092" s="8">
        <v>600459</v>
      </c>
      <c r="B1092" s="9" t="s">
        <v>982</v>
      </c>
      <c r="C1092" s="4">
        <v>0.3</v>
      </c>
      <c r="D1092" s="2">
        <f t="shared" si="16"/>
        <v>0.7</v>
      </c>
    </row>
    <row r="1093" spans="1:4">
      <c r="A1093" s="8">
        <v>600460</v>
      </c>
      <c r="B1093" s="9" t="s">
        <v>983</v>
      </c>
      <c r="C1093" s="4">
        <v>0.3</v>
      </c>
      <c r="D1093" s="2">
        <f t="shared" si="16"/>
        <v>0.7</v>
      </c>
    </row>
    <row r="1094" spans="1:4">
      <c r="A1094" s="8">
        <v>600467</v>
      </c>
      <c r="B1094" s="9" t="s">
        <v>984</v>
      </c>
      <c r="C1094" s="4">
        <v>0.15</v>
      </c>
      <c r="D1094" s="2">
        <f t="shared" si="16"/>
        <v>0.85</v>
      </c>
    </row>
    <row r="1095" spans="1:4">
      <c r="A1095" s="8">
        <v>600481</v>
      </c>
      <c r="B1095" s="9" t="s">
        <v>985</v>
      </c>
      <c r="C1095" s="4">
        <v>0.15</v>
      </c>
      <c r="D1095" s="2">
        <f t="shared" si="16"/>
        <v>0.85</v>
      </c>
    </row>
    <row r="1096" spans="1:4">
      <c r="A1096" s="8">
        <v>600482</v>
      </c>
      <c r="B1096" s="9" t="s">
        <v>986</v>
      </c>
      <c r="C1096" s="4">
        <v>0.2</v>
      </c>
      <c r="D1096" s="2">
        <f t="shared" si="16"/>
        <v>0.8</v>
      </c>
    </row>
    <row r="1097" spans="1:4">
      <c r="A1097" s="8">
        <v>600486</v>
      </c>
      <c r="B1097" s="9" t="s">
        <v>987</v>
      </c>
      <c r="C1097" s="4">
        <v>0.4</v>
      </c>
      <c r="D1097" s="2">
        <f t="shared" si="16"/>
        <v>0.6</v>
      </c>
    </row>
    <row r="1098" spans="1:4">
      <c r="A1098" s="8">
        <v>600489</v>
      </c>
      <c r="B1098" s="9" t="s">
        <v>988</v>
      </c>
      <c r="C1098" s="4">
        <v>0.5</v>
      </c>
      <c r="D1098" s="2">
        <f t="shared" ref="D1098:D1159" si="17">100%-C1098</f>
        <v>0.5</v>
      </c>
    </row>
    <row r="1099" spans="1:4">
      <c r="A1099" s="8">
        <v>600491</v>
      </c>
      <c r="B1099" s="9" t="s">
        <v>989</v>
      </c>
      <c r="C1099" s="4">
        <v>0.3</v>
      </c>
      <c r="D1099" s="2">
        <f t="shared" si="17"/>
        <v>0.7</v>
      </c>
    </row>
    <row r="1100" spans="1:4">
      <c r="A1100" s="8">
        <v>600495</v>
      </c>
      <c r="B1100" s="9" t="s">
        <v>990</v>
      </c>
      <c r="C1100" s="4">
        <v>0.3</v>
      </c>
      <c r="D1100" s="2">
        <f t="shared" si="17"/>
        <v>0.7</v>
      </c>
    </row>
    <row r="1101" spans="1:4">
      <c r="A1101" s="8">
        <v>600498</v>
      </c>
      <c r="B1101" s="9" t="s">
        <v>991</v>
      </c>
      <c r="C1101" s="4">
        <v>0.4</v>
      </c>
      <c r="D1101" s="2">
        <f t="shared" si="17"/>
        <v>0.6</v>
      </c>
    </row>
    <row r="1102" spans="1:4">
      <c r="A1102" s="8">
        <v>600499</v>
      </c>
      <c r="B1102" s="9" t="s">
        <v>992</v>
      </c>
      <c r="C1102" s="4">
        <v>0.5</v>
      </c>
      <c r="D1102" s="2">
        <f t="shared" si="17"/>
        <v>0.5</v>
      </c>
    </row>
    <row r="1103" spans="1:4">
      <c r="A1103" s="8">
        <v>600500</v>
      </c>
      <c r="B1103" s="9" t="s">
        <v>993</v>
      </c>
      <c r="C1103" s="4">
        <v>0.5</v>
      </c>
      <c r="D1103" s="2">
        <f t="shared" si="17"/>
        <v>0.5</v>
      </c>
    </row>
    <row r="1104" spans="1:4">
      <c r="A1104" s="8">
        <v>600502</v>
      </c>
      <c r="B1104" s="9" t="s">
        <v>994</v>
      </c>
      <c r="C1104" s="4">
        <v>0.4</v>
      </c>
      <c r="D1104" s="2">
        <f t="shared" si="17"/>
        <v>0.6</v>
      </c>
    </row>
    <row r="1105" spans="1:4">
      <c r="A1105" s="8">
        <v>600503</v>
      </c>
      <c r="B1105" s="9" t="s">
        <v>995</v>
      </c>
      <c r="C1105" s="4">
        <v>0.4</v>
      </c>
      <c r="D1105" s="2">
        <f t="shared" si="17"/>
        <v>0.6</v>
      </c>
    </row>
    <row r="1106" spans="1:4">
      <c r="A1106" s="8">
        <v>600516</v>
      </c>
      <c r="B1106" s="9" t="s">
        <v>996</v>
      </c>
      <c r="C1106" s="4">
        <v>0.4</v>
      </c>
      <c r="D1106" s="2">
        <f t="shared" si="17"/>
        <v>0.6</v>
      </c>
    </row>
    <row r="1107" spans="1:4">
      <c r="A1107" s="8">
        <v>600517</v>
      </c>
      <c r="B1107" s="9" t="s">
        <v>997</v>
      </c>
      <c r="C1107" s="4">
        <v>0.4</v>
      </c>
      <c r="D1107" s="2">
        <f t="shared" si="17"/>
        <v>0.6</v>
      </c>
    </row>
    <row r="1108" spans="1:4">
      <c r="A1108" s="8">
        <v>600518</v>
      </c>
      <c r="B1108" s="9" t="s">
        <v>998</v>
      </c>
      <c r="C1108" s="4">
        <v>0.6</v>
      </c>
      <c r="D1108" s="2">
        <f t="shared" si="17"/>
        <v>0.4</v>
      </c>
    </row>
    <row r="1109" spans="1:4">
      <c r="A1109" s="8">
        <v>600519</v>
      </c>
      <c r="B1109" s="9" t="s">
        <v>999</v>
      </c>
      <c r="C1109" s="4">
        <v>0.7</v>
      </c>
      <c r="D1109" s="2">
        <f t="shared" si="17"/>
        <v>0.30000000000000004</v>
      </c>
    </row>
    <row r="1110" spans="1:4">
      <c r="A1110" s="8">
        <v>600521</v>
      </c>
      <c r="B1110" s="9" t="s">
        <v>1000</v>
      </c>
      <c r="C1110" s="4">
        <v>0.2</v>
      </c>
      <c r="D1110" s="2">
        <f t="shared" si="17"/>
        <v>0.8</v>
      </c>
    </row>
    <row r="1111" spans="1:4">
      <c r="A1111" s="8">
        <v>600522</v>
      </c>
      <c r="B1111" s="9" t="s">
        <v>1001</v>
      </c>
      <c r="C1111" s="4">
        <v>0.4</v>
      </c>
      <c r="D1111" s="2">
        <f t="shared" si="17"/>
        <v>0.6</v>
      </c>
    </row>
    <row r="1112" spans="1:4">
      <c r="A1112" s="8">
        <v>600523</v>
      </c>
      <c r="B1112" s="9" t="s">
        <v>1002</v>
      </c>
      <c r="C1112" s="4">
        <v>0.25</v>
      </c>
      <c r="D1112" s="2">
        <f t="shared" si="17"/>
        <v>0.75</v>
      </c>
    </row>
    <row r="1113" spans="1:4">
      <c r="A1113" s="8">
        <v>600525</v>
      </c>
      <c r="B1113" s="9" t="s">
        <v>1003</v>
      </c>
      <c r="C1113" s="4">
        <v>0.2</v>
      </c>
      <c r="D1113" s="2">
        <f t="shared" si="17"/>
        <v>0.8</v>
      </c>
    </row>
    <row r="1114" spans="1:4">
      <c r="A1114" s="8">
        <v>600526</v>
      </c>
      <c r="B1114" s="9" t="s">
        <v>1004</v>
      </c>
      <c r="C1114" s="4">
        <v>0.2</v>
      </c>
      <c r="D1114" s="2">
        <f t="shared" si="17"/>
        <v>0.8</v>
      </c>
    </row>
    <row r="1115" spans="1:4">
      <c r="A1115" s="8">
        <v>600528</v>
      </c>
      <c r="B1115" s="9" t="s">
        <v>1005</v>
      </c>
      <c r="C1115" s="4">
        <v>0.5</v>
      </c>
      <c r="D1115" s="2">
        <f t="shared" si="17"/>
        <v>0.5</v>
      </c>
    </row>
    <row r="1116" spans="1:4">
      <c r="A1116" s="8">
        <v>600535</v>
      </c>
      <c r="B1116" s="9" t="s">
        <v>1006</v>
      </c>
      <c r="C1116" s="4">
        <v>0.5</v>
      </c>
      <c r="D1116" s="2">
        <f t="shared" si="17"/>
        <v>0.5</v>
      </c>
    </row>
    <row r="1117" spans="1:4">
      <c r="A1117" s="8">
        <v>600547</v>
      </c>
      <c r="B1117" s="9" t="s">
        <v>1007</v>
      </c>
      <c r="C1117" s="4">
        <v>0.5</v>
      </c>
      <c r="D1117" s="2">
        <f t="shared" si="17"/>
        <v>0.5</v>
      </c>
    </row>
    <row r="1118" spans="1:4">
      <c r="A1118" s="8">
        <v>600549</v>
      </c>
      <c r="B1118" s="9" t="s">
        <v>1008</v>
      </c>
      <c r="C1118" s="4">
        <v>0.5</v>
      </c>
      <c r="D1118" s="2">
        <f t="shared" si="17"/>
        <v>0.5</v>
      </c>
    </row>
    <row r="1119" spans="1:4">
      <c r="A1119" s="8">
        <v>600551</v>
      </c>
      <c r="B1119" s="9" t="s">
        <v>1009</v>
      </c>
      <c r="C1119" s="4">
        <v>0.25</v>
      </c>
      <c r="D1119" s="2">
        <f t="shared" si="17"/>
        <v>0.75</v>
      </c>
    </row>
    <row r="1120" spans="1:4">
      <c r="A1120" s="8">
        <v>600557</v>
      </c>
      <c r="B1120" s="9" t="s">
        <v>1010</v>
      </c>
      <c r="C1120" s="4">
        <v>0.5</v>
      </c>
      <c r="D1120" s="2">
        <f t="shared" si="17"/>
        <v>0.5</v>
      </c>
    </row>
    <row r="1121" spans="1:4">
      <c r="A1121" s="8">
        <v>600559</v>
      </c>
      <c r="B1121" s="9" t="s">
        <v>1011</v>
      </c>
      <c r="C1121" s="4">
        <v>0.15</v>
      </c>
      <c r="D1121" s="2">
        <f t="shared" si="17"/>
        <v>0.85</v>
      </c>
    </row>
    <row r="1122" spans="1:4">
      <c r="A1122" s="8">
        <v>600566</v>
      </c>
      <c r="B1122" s="9" t="s">
        <v>1012</v>
      </c>
      <c r="C1122" s="4">
        <v>0.3</v>
      </c>
      <c r="D1122" s="2">
        <f t="shared" si="17"/>
        <v>0.7</v>
      </c>
    </row>
    <row r="1123" spans="1:4">
      <c r="A1123" s="8">
        <v>600570</v>
      </c>
      <c r="B1123" s="9" t="s">
        <v>1013</v>
      </c>
      <c r="C1123" s="4">
        <v>0.4</v>
      </c>
      <c r="D1123" s="2">
        <f t="shared" si="17"/>
        <v>0.6</v>
      </c>
    </row>
    <row r="1124" spans="1:4">
      <c r="A1124" s="8">
        <v>600572</v>
      </c>
      <c r="B1124" s="9" t="s">
        <v>1014</v>
      </c>
      <c r="C1124" s="4">
        <v>0.2</v>
      </c>
      <c r="D1124" s="2">
        <f t="shared" si="17"/>
        <v>0.8</v>
      </c>
    </row>
    <row r="1125" spans="1:4">
      <c r="A1125" s="8">
        <v>600578</v>
      </c>
      <c r="B1125" s="9" t="s">
        <v>1015</v>
      </c>
      <c r="C1125" s="4">
        <v>0.5</v>
      </c>
      <c r="D1125" s="2">
        <f t="shared" si="17"/>
        <v>0.5</v>
      </c>
    </row>
    <row r="1126" spans="1:4">
      <c r="A1126" s="8">
        <v>600580</v>
      </c>
      <c r="B1126" s="9" t="s">
        <v>1016</v>
      </c>
      <c r="C1126" s="4">
        <v>0.5</v>
      </c>
      <c r="D1126" s="2">
        <f t="shared" si="17"/>
        <v>0.5</v>
      </c>
    </row>
    <row r="1127" spans="1:4">
      <c r="A1127" s="8">
        <v>600582</v>
      </c>
      <c r="B1127" s="9" t="s">
        <v>1017</v>
      </c>
      <c r="C1127" s="4">
        <v>0.6</v>
      </c>
      <c r="D1127" s="2">
        <f t="shared" si="17"/>
        <v>0.4</v>
      </c>
    </row>
    <row r="1128" spans="1:4">
      <c r="A1128" s="8">
        <v>600583</v>
      </c>
      <c r="B1128" s="9" t="s">
        <v>1018</v>
      </c>
      <c r="C1128" s="4">
        <v>0.44999999999999996</v>
      </c>
      <c r="D1128" s="2">
        <f t="shared" si="17"/>
        <v>0.55000000000000004</v>
      </c>
    </row>
    <row r="1129" spans="1:4">
      <c r="A1129" s="8">
        <v>600584</v>
      </c>
      <c r="B1129" s="9" t="s">
        <v>1019</v>
      </c>
      <c r="C1129" s="4">
        <v>0.3</v>
      </c>
      <c r="D1129" s="2">
        <f t="shared" si="17"/>
        <v>0.7</v>
      </c>
    </row>
    <row r="1130" spans="1:4">
      <c r="A1130" s="8">
        <v>600585</v>
      </c>
      <c r="B1130" s="9" t="s">
        <v>1020</v>
      </c>
      <c r="C1130" s="4">
        <v>0.6</v>
      </c>
      <c r="D1130" s="2">
        <f t="shared" si="17"/>
        <v>0.4</v>
      </c>
    </row>
    <row r="1131" spans="1:4">
      <c r="A1131" s="8">
        <v>600587</v>
      </c>
      <c r="B1131" s="9" t="s">
        <v>1021</v>
      </c>
      <c r="C1131" s="4">
        <v>0.2</v>
      </c>
      <c r="D1131" s="2">
        <f t="shared" si="17"/>
        <v>0.8</v>
      </c>
    </row>
    <row r="1132" spans="1:4">
      <c r="A1132" s="8">
        <v>600594</v>
      </c>
      <c r="B1132" s="9" t="s">
        <v>1022</v>
      </c>
      <c r="C1132" s="4">
        <v>0.3</v>
      </c>
      <c r="D1132" s="2">
        <f t="shared" si="17"/>
        <v>0.7</v>
      </c>
    </row>
    <row r="1133" spans="1:4">
      <c r="A1133" s="8">
        <v>600596</v>
      </c>
      <c r="B1133" s="9" t="s">
        <v>1023</v>
      </c>
      <c r="C1133" s="4">
        <v>0.5</v>
      </c>
      <c r="D1133" s="2">
        <f t="shared" si="17"/>
        <v>0.5</v>
      </c>
    </row>
    <row r="1134" spans="1:4">
      <c r="A1134" s="8">
        <v>600597</v>
      </c>
      <c r="B1134" s="9" t="s">
        <v>1024</v>
      </c>
      <c r="C1134" s="4">
        <v>0.4</v>
      </c>
      <c r="D1134" s="2">
        <f t="shared" si="17"/>
        <v>0.6</v>
      </c>
    </row>
    <row r="1135" spans="1:4">
      <c r="A1135" s="8">
        <v>600600</v>
      </c>
      <c r="B1135" s="9" t="s">
        <v>1025</v>
      </c>
      <c r="C1135" s="4">
        <v>0.4</v>
      </c>
      <c r="D1135" s="2">
        <f t="shared" si="17"/>
        <v>0.6</v>
      </c>
    </row>
    <row r="1136" spans="1:4">
      <c r="A1136" s="8">
        <v>600611</v>
      </c>
      <c r="B1136" s="9" t="s">
        <v>1026</v>
      </c>
      <c r="C1136" s="4">
        <v>0.5</v>
      </c>
      <c r="D1136" s="2">
        <f t="shared" si="17"/>
        <v>0.5</v>
      </c>
    </row>
    <row r="1137" spans="1:4">
      <c r="A1137" s="8">
        <v>600616</v>
      </c>
      <c r="B1137" s="9" t="s">
        <v>1027</v>
      </c>
      <c r="C1137" s="4">
        <v>0.15</v>
      </c>
      <c r="D1137" s="2">
        <f t="shared" si="17"/>
        <v>0.85</v>
      </c>
    </row>
    <row r="1138" spans="1:4">
      <c r="A1138" s="8">
        <v>600626</v>
      </c>
      <c r="B1138" s="9" t="s">
        <v>1028</v>
      </c>
      <c r="C1138" s="4">
        <v>0.3</v>
      </c>
      <c r="D1138" s="2">
        <f t="shared" si="17"/>
        <v>0.7</v>
      </c>
    </row>
    <row r="1139" spans="1:4">
      <c r="A1139" s="8">
        <v>600633</v>
      </c>
      <c r="B1139" s="9" t="s">
        <v>1029</v>
      </c>
      <c r="C1139" s="4">
        <v>0.6</v>
      </c>
      <c r="D1139" s="2">
        <f t="shared" si="17"/>
        <v>0.4</v>
      </c>
    </row>
    <row r="1140" spans="1:4">
      <c r="A1140" s="8">
        <v>600635</v>
      </c>
      <c r="B1140" s="9" t="s">
        <v>1030</v>
      </c>
      <c r="C1140" s="4">
        <v>0.5</v>
      </c>
      <c r="D1140" s="2">
        <f t="shared" si="17"/>
        <v>0.5</v>
      </c>
    </row>
    <row r="1141" spans="1:4">
      <c r="A1141" s="8">
        <v>600637</v>
      </c>
      <c r="B1141" s="9" t="s">
        <v>1031</v>
      </c>
      <c r="C1141" s="4">
        <v>0.6</v>
      </c>
      <c r="D1141" s="2">
        <f t="shared" si="17"/>
        <v>0.4</v>
      </c>
    </row>
    <row r="1142" spans="1:4">
      <c r="A1142" s="8">
        <v>600639</v>
      </c>
      <c r="B1142" s="9" t="s">
        <v>1032</v>
      </c>
      <c r="C1142" s="4">
        <v>0.5</v>
      </c>
      <c r="D1142" s="2">
        <f t="shared" si="17"/>
        <v>0.5</v>
      </c>
    </row>
    <row r="1143" spans="1:4">
      <c r="A1143" s="8">
        <v>600642</v>
      </c>
      <c r="B1143" s="9" t="s">
        <v>1033</v>
      </c>
      <c r="C1143" s="4">
        <v>0.6</v>
      </c>
      <c r="D1143" s="2">
        <f t="shared" si="17"/>
        <v>0.4</v>
      </c>
    </row>
    <row r="1144" spans="1:4">
      <c r="A1144" s="8">
        <v>600643</v>
      </c>
      <c r="B1144" s="9" t="s">
        <v>1034</v>
      </c>
      <c r="C1144" s="4">
        <v>0.5</v>
      </c>
      <c r="D1144" s="2">
        <f t="shared" si="17"/>
        <v>0.5</v>
      </c>
    </row>
    <row r="1145" spans="1:4">
      <c r="A1145" s="8">
        <v>600648</v>
      </c>
      <c r="B1145" s="9" t="s">
        <v>1035</v>
      </c>
      <c r="C1145" s="4">
        <v>0.6</v>
      </c>
      <c r="D1145" s="2">
        <f t="shared" si="17"/>
        <v>0.4</v>
      </c>
    </row>
    <row r="1146" spans="1:4">
      <c r="A1146" s="8">
        <v>600651</v>
      </c>
      <c r="B1146" s="9" t="s">
        <v>1036</v>
      </c>
      <c r="C1146" s="4">
        <v>0.3</v>
      </c>
      <c r="D1146" s="2">
        <f t="shared" si="17"/>
        <v>0.7</v>
      </c>
    </row>
    <row r="1147" spans="1:4">
      <c r="A1147" s="8">
        <v>600655</v>
      </c>
      <c r="B1147" s="9" t="s">
        <v>1037</v>
      </c>
      <c r="C1147" s="4">
        <v>0.35</v>
      </c>
      <c r="D1147" s="2">
        <f t="shared" si="17"/>
        <v>0.65</v>
      </c>
    </row>
    <row r="1148" spans="1:4">
      <c r="A1148" s="8">
        <v>600660</v>
      </c>
      <c r="B1148" s="9" t="s">
        <v>1038</v>
      </c>
      <c r="C1148" s="4">
        <v>0.6</v>
      </c>
      <c r="D1148" s="2">
        <f t="shared" si="17"/>
        <v>0.4</v>
      </c>
    </row>
    <row r="1149" spans="1:4">
      <c r="A1149" s="8">
        <v>600662</v>
      </c>
      <c r="B1149" s="9" t="s">
        <v>1039</v>
      </c>
      <c r="C1149" s="4">
        <v>0.3</v>
      </c>
      <c r="D1149" s="2">
        <f t="shared" si="17"/>
        <v>0.7</v>
      </c>
    </row>
    <row r="1150" spans="1:4">
      <c r="A1150" s="8">
        <v>600663</v>
      </c>
      <c r="B1150" s="9" t="s">
        <v>1040</v>
      </c>
      <c r="C1150" s="4">
        <v>0.6</v>
      </c>
      <c r="D1150" s="2">
        <f t="shared" si="17"/>
        <v>0.4</v>
      </c>
    </row>
    <row r="1151" spans="1:4">
      <c r="A1151" s="8">
        <v>600664</v>
      </c>
      <c r="B1151" s="9" t="s">
        <v>1041</v>
      </c>
      <c r="C1151" s="4">
        <v>0.5</v>
      </c>
      <c r="D1151" s="2">
        <f t="shared" si="17"/>
        <v>0.5</v>
      </c>
    </row>
    <row r="1152" spans="1:4">
      <c r="A1152" s="8">
        <v>600667</v>
      </c>
      <c r="B1152" s="9" t="s">
        <v>1042</v>
      </c>
      <c r="C1152" s="4">
        <v>0.2</v>
      </c>
      <c r="D1152" s="2">
        <f t="shared" si="17"/>
        <v>0.8</v>
      </c>
    </row>
    <row r="1153" spans="1:4">
      <c r="A1153" s="8">
        <v>600673</v>
      </c>
      <c r="B1153" s="9" t="s">
        <v>1043</v>
      </c>
      <c r="C1153" s="4">
        <v>0.35</v>
      </c>
      <c r="D1153" s="2">
        <f t="shared" si="17"/>
        <v>0.65</v>
      </c>
    </row>
    <row r="1154" spans="1:4">
      <c r="A1154" s="8">
        <v>600674</v>
      </c>
      <c r="B1154" s="9" t="s">
        <v>1044</v>
      </c>
      <c r="C1154" s="4">
        <v>0.6</v>
      </c>
      <c r="D1154" s="2">
        <f t="shared" si="17"/>
        <v>0.4</v>
      </c>
    </row>
    <row r="1155" spans="1:4">
      <c r="A1155" s="8">
        <v>600675</v>
      </c>
      <c r="B1155" s="9" t="s">
        <v>1045</v>
      </c>
      <c r="C1155" s="4">
        <v>0.35</v>
      </c>
      <c r="D1155" s="2">
        <f t="shared" si="17"/>
        <v>0.65</v>
      </c>
    </row>
    <row r="1156" spans="1:4">
      <c r="A1156" s="8">
        <v>600684</v>
      </c>
      <c r="B1156" s="9" t="s">
        <v>1046</v>
      </c>
      <c r="C1156" s="4">
        <v>0.3</v>
      </c>
      <c r="D1156" s="2">
        <f t="shared" si="17"/>
        <v>0.7</v>
      </c>
    </row>
    <row r="1157" spans="1:4">
      <c r="A1157" s="8">
        <v>600688</v>
      </c>
      <c r="B1157" s="9" t="s">
        <v>1047</v>
      </c>
      <c r="C1157" s="4">
        <v>0.4</v>
      </c>
      <c r="D1157" s="2">
        <f t="shared" si="17"/>
        <v>0.6</v>
      </c>
    </row>
    <row r="1158" spans="1:4">
      <c r="A1158" s="8">
        <v>600690</v>
      </c>
      <c r="B1158" s="9" t="s">
        <v>1048</v>
      </c>
      <c r="C1158" s="4">
        <v>0.6</v>
      </c>
      <c r="D1158" s="2">
        <f t="shared" si="17"/>
        <v>0.4</v>
      </c>
    </row>
    <row r="1159" spans="1:4">
      <c r="A1159" s="8">
        <v>600694</v>
      </c>
      <c r="B1159" s="9" t="s">
        <v>1049</v>
      </c>
      <c r="C1159" s="4">
        <v>0.5</v>
      </c>
      <c r="D1159" s="2">
        <f t="shared" si="17"/>
        <v>0.5</v>
      </c>
    </row>
    <row r="1160" spans="1:4">
      <c r="A1160" s="8">
        <v>600703</v>
      </c>
      <c r="B1160" s="9" t="s">
        <v>1050</v>
      </c>
      <c r="C1160" s="4">
        <v>0.4</v>
      </c>
      <c r="D1160" s="2">
        <f t="shared" ref="D1160:D1221" si="18">100%-C1160</f>
        <v>0.6</v>
      </c>
    </row>
    <row r="1161" spans="1:4">
      <c r="A1161" s="8">
        <v>600704</v>
      </c>
      <c r="B1161" s="9" t="s">
        <v>1051</v>
      </c>
      <c r="C1161" s="4">
        <v>0.5</v>
      </c>
      <c r="D1161" s="2">
        <f t="shared" si="18"/>
        <v>0.5</v>
      </c>
    </row>
    <row r="1162" spans="1:4">
      <c r="A1162" s="8">
        <v>600705</v>
      </c>
      <c r="B1162" s="9" t="s">
        <v>1052</v>
      </c>
      <c r="C1162" s="4">
        <v>0.5</v>
      </c>
      <c r="D1162" s="2">
        <f t="shared" si="18"/>
        <v>0.5</v>
      </c>
    </row>
    <row r="1163" spans="1:4">
      <c r="A1163" s="8">
        <v>600717</v>
      </c>
      <c r="B1163" s="9" t="s">
        <v>1053</v>
      </c>
      <c r="C1163" s="4">
        <v>0.5</v>
      </c>
      <c r="D1163" s="2">
        <f t="shared" si="18"/>
        <v>0.5</v>
      </c>
    </row>
    <row r="1164" spans="1:4">
      <c r="A1164" s="8">
        <v>600718</v>
      </c>
      <c r="B1164" s="9" t="s">
        <v>1054</v>
      </c>
      <c r="C1164" s="4">
        <v>0.5</v>
      </c>
      <c r="D1164" s="2">
        <f t="shared" si="18"/>
        <v>0.5</v>
      </c>
    </row>
    <row r="1165" spans="1:4">
      <c r="A1165" s="8">
        <v>600720</v>
      </c>
      <c r="B1165" s="9" t="s">
        <v>1055</v>
      </c>
      <c r="C1165" s="4">
        <v>0.5</v>
      </c>
      <c r="D1165" s="2">
        <f t="shared" si="18"/>
        <v>0.5</v>
      </c>
    </row>
    <row r="1166" spans="1:4">
      <c r="A1166" s="8">
        <v>600729</v>
      </c>
      <c r="B1166" s="9" t="s">
        <v>1056</v>
      </c>
      <c r="C1166" s="4">
        <v>0.5</v>
      </c>
      <c r="D1166" s="2">
        <f t="shared" si="18"/>
        <v>0.5</v>
      </c>
    </row>
    <row r="1167" spans="1:4">
      <c r="A1167" s="8">
        <v>600739</v>
      </c>
      <c r="B1167" s="9" t="s">
        <v>1057</v>
      </c>
      <c r="C1167" s="4">
        <v>0.6</v>
      </c>
      <c r="D1167" s="2">
        <f t="shared" si="18"/>
        <v>0.4</v>
      </c>
    </row>
    <row r="1168" spans="1:4">
      <c r="A1168" s="8">
        <v>600741</v>
      </c>
      <c r="B1168" s="9" t="s">
        <v>1058</v>
      </c>
      <c r="C1168" s="4">
        <v>0.6</v>
      </c>
      <c r="D1168" s="2">
        <f t="shared" si="18"/>
        <v>0.4</v>
      </c>
    </row>
    <row r="1169" spans="1:4">
      <c r="A1169" s="8">
        <v>600742</v>
      </c>
      <c r="B1169" s="9" t="s">
        <v>1059</v>
      </c>
      <c r="C1169" s="4">
        <v>0.5</v>
      </c>
      <c r="D1169" s="2">
        <f t="shared" si="18"/>
        <v>0.5</v>
      </c>
    </row>
    <row r="1170" spans="1:4">
      <c r="A1170" s="8">
        <v>600743</v>
      </c>
      <c r="B1170" s="9" t="s">
        <v>1060</v>
      </c>
      <c r="C1170" s="4">
        <v>0.3</v>
      </c>
      <c r="D1170" s="2">
        <f t="shared" si="18"/>
        <v>0.7</v>
      </c>
    </row>
    <row r="1171" spans="1:4">
      <c r="A1171" s="8">
        <v>600748</v>
      </c>
      <c r="B1171" s="9" t="s">
        <v>1061</v>
      </c>
      <c r="C1171" s="4">
        <v>0.5</v>
      </c>
      <c r="D1171" s="2">
        <f t="shared" si="18"/>
        <v>0.5</v>
      </c>
    </row>
    <row r="1172" spans="1:4">
      <c r="A1172" s="8">
        <v>600750</v>
      </c>
      <c r="B1172" s="9" t="s">
        <v>1062</v>
      </c>
      <c r="C1172" s="4">
        <v>0.3</v>
      </c>
      <c r="D1172" s="2">
        <f t="shared" si="18"/>
        <v>0.7</v>
      </c>
    </row>
    <row r="1173" spans="1:4">
      <c r="A1173" s="8">
        <v>600755</v>
      </c>
      <c r="B1173" s="9" t="s">
        <v>1063</v>
      </c>
      <c r="C1173" s="4">
        <v>0.5</v>
      </c>
      <c r="D1173" s="2">
        <f t="shared" si="18"/>
        <v>0.5</v>
      </c>
    </row>
    <row r="1174" spans="1:4">
      <c r="A1174" s="8">
        <v>600756</v>
      </c>
      <c r="B1174" s="9" t="s">
        <v>1064</v>
      </c>
      <c r="C1174" s="4">
        <v>0.2</v>
      </c>
      <c r="D1174" s="2">
        <f t="shared" si="18"/>
        <v>0.8</v>
      </c>
    </row>
    <row r="1175" spans="1:4">
      <c r="A1175" s="8">
        <v>600761</v>
      </c>
      <c r="B1175" s="9" t="s">
        <v>1065</v>
      </c>
      <c r="C1175" s="4">
        <v>0.5</v>
      </c>
      <c r="D1175" s="2">
        <f t="shared" si="18"/>
        <v>0.5</v>
      </c>
    </row>
    <row r="1176" spans="1:4">
      <c r="A1176" s="8">
        <v>600765</v>
      </c>
      <c r="B1176" s="9" t="s">
        <v>1066</v>
      </c>
      <c r="C1176" s="4">
        <v>0.4</v>
      </c>
      <c r="D1176" s="2">
        <f t="shared" si="18"/>
        <v>0.6</v>
      </c>
    </row>
    <row r="1177" spans="1:4">
      <c r="A1177" s="8">
        <v>600773</v>
      </c>
      <c r="B1177" s="9" t="s">
        <v>1067</v>
      </c>
      <c r="C1177" s="4">
        <v>0.5</v>
      </c>
      <c r="D1177" s="2">
        <f t="shared" si="18"/>
        <v>0.5</v>
      </c>
    </row>
    <row r="1178" spans="1:4">
      <c r="A1178" s="8">
        <v>600775</v>
      </c>
      <c r="B1178" s="9" t="s">
        <v>1068</v>
      </c>
      <c r="C1178" s="4">
        <v>0.2</v>
      </c>
      <c r="D1178" s="2">
        <f t="shared" si="18"/>
        <v>0.8</v>
      </c>
    </row>
    <row r="1179" spans="1:4">
      <c r="A1179" s="8">
        <v>600776</v>
      </c>
      <c r="B1179" s="9" t="s">
        <v>1069</v>
      </c>
      <c r="C1179" s="4">
        <v>0.5</v>
      </c>
      <c r="D1179" s="2">
        <f t="shared" si="18"/>
        <v>0.5</v>
      </c>
    </row>
    <row r="1180" spans="1:4">
      <c r="A1180" s="8">
        <v>600787</v>
      </c>
      <c r="B1180" s="9" t="s">
        <v>1070</v>
      </c>
      <c r="C1180" s="4">
        <v>0.5</v>
      </c>
      <c r="D1180" s="2">
        <f t="shared" si="18"/>
        <v>0.5</v>
      </c>
    </row>
    <row r="1181" spans="1:4">
      <c r="A1181" s="8">
        <v>600795</v>
      </c>
      <c r="B1181" s="9" t="s">
        <v>1071</v>
      </c>
      <c r="C1181" s="4">
        <v>0.6</v>
      </c>
      <c r="D1181" s="2">
        <f t="shared" si="18"/>
        <v>0.4</v>
      </c>
    </row>
    <row r="1182" spans="1:4">
      <c r="A1182" s="8">
        <v>600797</v>
      </c>
      <c r="B1182" s="9" t="s">
        <v>1072</v>
      </c>
      <c r="C1182" s="4">
        <v>0.15</v>
      </c>
      <c r="D1182" s="2">
        <f t="shared" si="18"/>
        <v>0.85</v>
      </c>
    </row>
    <row r="1183" spans="1:4">
      <c r="A1183" s="8">
        <v>600804</v>
      </c>
      <c r="B1183" s="9" t="s">
        <v>1073</v>
      </c>
      <c r="C1183" s="4">
        <v>0.6</v>
      </c>
      <c r="D1183" s="2">
        <f t="shared" si="18"/>
        <v>0.4</v>
      </c>
    </row>
    <row r="1184" spans="1:4">
      <c r="A1184" s="8">
        <v>600808</v>
      </c>
      <c r="B1184" s="9" t="s">
        <v>1074</v>
      </c>
      <c r="C1184" s="4">
        <v>0.3</v>
      </c>
      <c r="D1184" s="2">
        <f t="shared" si="18"/>
        <v>0.7</v>
      </c>
    </row>
    <row r="1185" spans="1:4">
      <c r="A1185" s="8">
        <v>600811</v>
      </c>
      <c r="B1185" s="9" t="s">
        <v>1075</v>
      </c>
      <c r="C1185" s="4">
        <v>0.5</v>
      </c>
      <c r="D1185" s="2">
        <f t="shared" si="18"/>
        <v>0.5</v>
      </c>
    </row>
    <row r="1186" spans="1:4">
      <c r="A1186" s="8">
        <v>600816</v>
      </c>
      <c r="B1186" s="9" t="s">
        <v>1076</v>
      </c>
      <c r="C1186" s="4">
        <v>0.5</v>
      </c>
      <c r="D1186" s="2">
        <f t="shared" si="18"/>
        <v>0.5</v>
      </c>
    </row>
    <row r="1187" spans="1:4">
      <c r="A1187" s="8">
        <v>600820</v>
      </c>
      <c r="B1187" s="9" t="s">
        <v>1077</v>
      </c>
      <c r="C1187" s="4">
        <v>0.5</v>
      </c>
      <c r="D1187" s="2">
        <f t="shared" si="18"/>
        <v>0.5</v>
      </c>
    </row>
    <row r="1188" spans="1:4">
      <c r="A1188" s="8">
        <v>600823</v>
      </c>
      <c r="B1188" s="9" t="s">
        <v>1078</v>
      </c>
      <c r="C1188" s="4">
        <v>0.5</v>
      </c>
      <c r="D1188" s="2">
        <f t="shared" si="18"/>
        <v>0.5</v>
      </c>
    </row>
    <row r="1189" spans="1:4">
      <c r="A1189" s="8">
        <v>600827</v>
      </c>
      <c r="B1189" s="9" t="s">
        <v>1079</v>
      </c>
      <c r="C1189" s="4">
        <v>0.5</v>
      </c>
      <c r="D1189" s="2">
        <f t="shared" si="18"/>
        <v>0.5</v>
      </c>
    </row>
    <row r="1190" spans="1:4">
      <c r="A1190" s="8">
        <v>600830</v>
      </c>
      <c r="B1190" s="9" t="s">
        <v>1080</v>
      </c>
      <c r="C1190" s="4">
        <v>0.3</v>
      </c>
      <c r="D1190" s="2">
        <f t="shared" si="18"/>
        <v>0.7</v>
      </c>
    </row>
    <row r="1191" spans="1:4">
      <c r="A1191" s="8">
        <v>600831</v>
      </c>
      <c r="B1191" s="9" t="s">
        <v>1081</v>
      </c>
      <c r="C1191" s="4">
        <v>0.2</v>
      </c>
      <c r="D1191" s="2">
        <f t="shared" si="18"/>
        <v>0.8</v>
      </c>
    </row>
    <row r="1192" spans="1:4">
      <c r="A1192" s="8">
        <v>600835</v>
      </c>
      <c r="B1192" s="9" t="s">
        <v>1082</v>
      </c>
      <c r="C1192" s="4">
        <v>0.4</v>
      </c>
      <c r="D1192" s="2">
        <f t="shared" si="18"/>
        <v>0.6</v>
      </c>
    </row>
    <row r="1193" spans="1:4">
      <c r="A1193" s="8">
        <v>600837</v>
      </c>
      <c r="B1193" s="9" t="s">
        <v>1083</v>
      </c>
      <c r="C1193" s="4">
        <v>0.6</v>
      </c>
      <c r="D1193" s="2">
        <f t="shared" si="18"/>
        <v>0.4</v>
      </c>
    </row>
    <row r="1194" spans="1:4">
      <c r="A1194" s="8">
        <v>600839</v>
      </c>
      <c r="B1194" s="9" t="s">
        <v>1084</v>
      </c>
      <c r="C1194" s="4">
        <v>0.5</v>
      </c>
      <c r="D1194" s="2">
        <f t="shared" si="18"/>
        <v>0.5</v>
      </c>
    </row>
    <row r="1195" spans="1:4">
      <c r="A1195" s="8">
        <v>600846</v>
      </c>
      <c r="B1195" s="9" t="s">
        <v>1085</v>
      </c>
      <c r="C1195" s="4">
        <v>0.3</v>
      </c>
      <c r="D1195" s="2">
        <f t="shared" si="18"/>
        <v>0.7</v>
      </c>
    </row>
    <row r="1196" spans="1:4">
      <c r="A1196" s="8">
        <v>600859</v>
      </c>
      <c r="B1196" s="9" t="s">
        <v>1086</v>
      </c>
      <c r="C1196" s="4">
        <v>0.25</v>
      </c>
      <c r="D1196" s="2">
        <f t="shared" si="18"/>
        <v>0.75</v>
      </c>
    </row>
    <row r="1197" spans="1:4">
      <c r="A1197" s="8">
        <v>600863</v>
      </c>
      <c r="B1197" s="9" t="s">
        <v>1087</v>
      </c>
      <c r="C1197" s="4">
        <v>0.5</v>
      </c>
      <c r="D1197" s="2">
        <f t="shared" si="18"/>
        <v>0.5</v>
      </c>
    </row>
    <row r="1198" spans="1:4">
      <c r="A1198" s="8">
        <v>600867</v>
      </c>
      <c r="B1198" s="9" t="s">
        <v>1088</v>
      </c>
      <c r="C1198" s="4">
        <v>0.25</v>
      </c>
      <c r="D1198" s="2">
        <f t="shared" si="18"/>
        <v>0.75</v>
      </c>
    </row>
    <row r="1199" spans="1:4">
      <c r="A1199" s="8">
        <v>600872</v>
      </c>
      <c r="B1199" s="9" t="s">
        <v>1089</v>
      </c>
      <c r="C1199" s="4">
        <v>0.2</v>
      </c>
      <c r="D1199" s="2">
        <f t="shared" si="18"/>
        <v>0.8</v>
      </c>
    </row>
    <row r="1200" spans="1:4">
      <c r="A1200" s="8">
        <v>600873</v>
      </c>
      <c r="B1200" s="9" t="s">
        <v>1090</v>
      </c>
      <c r="C1200" s="4">
        <v>0.3</v>
      </c>
      <c r="D1200" s="2">
        <f t="shared" si="18"/>
        <v>0.7</v>
      </c>
    </row>
    <row r="1201" spans="1:4">
      <c r="A1201" s="8">
        <v>600874</v>
      </c>
      <c r="B1201" s="9" t="s">
        <v>1091</v>
      </c>
      <c r="C1201" s="4">
        <v>0.4</v>
      </c>
      <c r="D1201" s="2">
        <f t="shared" si="18"/>
        <v>0.6</v>
      </c>
    </row>
    <row r="1202" spans="1:4">
      <c r="A1202" s="8">
        <v>600875</v>
      </c>
      <c r="B1202" s="9" t="s">
        <v>1092</v>
      </c>
      <c r="C1202" s="4">
        <v>0.44999999999999996</v>
      </c>
      <c r="D1202" s="2">
        <f t="shared" si="18"/>
        <v>0.55000000000000004</v>
      </c>
    </row>
    <row r="1203" spans="1:4">
      <c r="A1203" s="8">
        <v>600879</v>
      </c>
      <c r="B1203" s="9" t="s">
        <v>1093</v>
      </c>
      <c r="C1203" s="4">
        <v>0.25</v>
      </c>
      <c r="D1203" s="2">
        <f t="shared" si="18"/>
        <v>0.75</v>
      </c>
    </row>
    <row r="1204" spans="1:4">
      <c r="A1204" s="8">
        <v>600881</v>
      </c>
      <c r="B1204" s="9" t="s">
        <v>1094</v>
      </c>
      <c r="C1204" s="4">
        <v>0.3</v>
      </c>
      <c r="D1204" s="2">
        <f t="shared" si="18"/>
        <v>0.7</v>
      </c>
    </row>
    <row r="1205" spans="1:4">
      <c r="A1205" s="8">
        <v>600884</v>
      </c>
      <c r="B1205" s="9" t="s">
        <v>1095</v>
      </c>
      <c r="C1205" s="4">
        <v>0.3</v>
      </c>
      <c r="D1205" s="2">
        <f t="shared" si="18"/>
        <v>0.7</v>
      </c>
    </row>
    <row r="1206" spans="1:4">
      <c r="A1206" s="8">
        <v>600886</v>
      </c>
      <c r="B1206" s="9" t="s">
        <v>1096</v>
      </c>
      <c r="C1206" s="4">
        <v>0.6</v>
      </c>
      <c r="D1206" s="2">
        <f t="shared" si="18"/>
        <v>0.4</v>
      </c>
    </row>
    <row r="1207" spans="1:4">
      <c r="A1207" s="8">
        <v>600887</v>
      </c>
      <c r="B1207" s="9" t="s">
        <v>1097</v>
      </c>
      <c r="C1207" s="4">
        <v>0.6</v>
      </c>
      <c r="D1207" s="2">
        <f t="shared" si="18"/>
        <v>0.4</v>
      </c>
    </row>
    <row r="1208" spans="1:4">
      <c r="A1208" s="8">
        <v>600893</v>
      </c>
      <c r="B1208" s="9" t="s">
        <v>1098</v>
      </c>
      <c r="C1208" s="4">
        <v>0.5</v>
      </c>
      <c r="D1208" s="2">
        <f t="shared" si="18"/>
        <v>0.5</v>
      </c>
    </row>
    <row r="1209" spans="1:4">
      <c r="A1209" s="8">
        <v>600895</v>
      </c>
      <c r="B1209" s="9" t="s">
        <v>1099</v>
      </c>
      <c r="C1209" s="4">
        <v>0.4</v>
      </c>
      <c r="D1209" s="2">
        <f t="shared" si="18"/>
        <v>0.6</v>
      </c>
    </row>
    <row r="1210" spans="1:4">
      <c r="A1210" s="8">
        <v>600900</v>
      </c>
      <c r="B1210" s="9" t="s">
        <v>1100</v>
      </c>
      <c r="C1210" s="4">
        <v>0.6</v>
      </c>
      <c r="D1210" s="2">
        <f t="shared" si="18"/>
        <v>0.4</v>
      </c>
    </row>
    <row r="1211" spans="1:4">
      <c r="A1211" s="8">
        <v>600967</v>
      </c>
      <c r="B1211" s="9" t="s">
        <v>1101</v>
      </c>
      <c r="C1211" s="4">
        <v>0.2</v>
      </c>
      <c r="D1211" s="2">
        <f t="shared" si="18"/>
        <v>0.8</v>
      </c>
    </row>
    <row r="1212" spans="1:4">
      <c r="A1212" s="8">
        <v>600978</v>
      </c>
      <c r="B1212" s="9" t="s">
        <v>1102</v>
      </c>
      <c r="C1212" s="4">
        <v>0.3</v>
      </c>
      <c r="D1212" s="2">
        <f t="shared" si="18"/>
        <v>0.7</v>
      </c>
    </row>
    <row r="1213" spans="1:4">
      <c r="A1213" s="8">
        <v>600987</v>
      </c>
      <c r="B1213" s="9" t="s">
        <v>1103</v>
      </c>
      <c r="C1213" s="4">
        <v>0.4</v>
      </c>
      <c r="D1213" s="2">
        <f t="shared" si="18"/>
        <v>0.6</v>
      </c>
    </row>
    <row r="1214" spans="1:4">
      <c r="A1214" s="8">
        <v>600993</v>
      </c>
      <c r="B1214" s="9" t="s">
        <v>1104</v>
      </c>
      <c r="C1214" s="4">
        <v>0.3</v>
      </c>
      <c r="D1214" s="2">
        <f t="shared" si="18"/>
        <v>0.7</v>
      </c>
    </row>
    <row r="1215" spans="1:4">
      <c r="A1215" s="8">
        <v>600999</v>
      </c>
      <c r="B1215" s="9" t="s">
        <v>1105</v>
      </c>
      <c r="C1215" s="4">
        <v>0.5</v>
      </c>
      <c r="D1215" s="2">
        <f t="shared" si="18"/>
        <v>0.5</v>
      </c>
    </row>
    <row r="1216" spans="1:4">
      <c r="A1216" s="8">
        <v>601000</v>
      </c>
      <c r="B1216" s="9" t="s">
        <v>1106</v>
      </c>
      <c r="C1216" s="4">
        <v>0.5</v>
      </c>
      <c r="D1216" s="2">
        <f t="shared" si="18"/>
        <v>0.5</v>
      </c>
    </row>
    <row r="1217" spans="1:4">
      <c r="A1217" s="8">
        <v>601001</v>
      </c>
      <c r="B1217" s="9" t="s">
        <v>1107</v>
      </c>
      <c r="C1217" s="4">
        <v>0.5</v>
      </c>
      <c r="D1217" s="2">
        <f t="shared" si="18"/>
        <v>0.5</v>
      </c>
    </row>
    <row r="1218" spans="1:4">
      <c r="A1218" s="8">
        <v>601002</v>
      </c>
      <c r="B1218" s="9" t="s">
        <v>1108</v>
      </c>
      <c r="C1218" s="4">
        <v>0.3</v>
      </c>
      <c r="D1218" s="2">
        <f t="shared" si="18"/>
        <v>0.7</v>
      </c>
    </row>
    <row r="1219" spans="1:4">
      <c r="A1219" s="8">
        <v>601006</v>
      </c>
      <c r="B1219" s="9" t="s">
        <v>1109</v>
      </c>
      <c r="C1219" s="4">
        <v>0.6</v>
      </c>
      <c r="D1219" s="2">
        <f t="shared" si="18"/>
        <v>0.4</v>
      </c>
    </row>
    <row r="1220" spans="1:4">
      <c r="A1220" s="8">
        <v>601009</v>
      </c>
      <c r="B1220" s="9" t="s">
        <v>1110</v>
      </c>
      <c r="C1220" s="4">
        <v>0.6</v>
      </c>
      <c r="D1220" s="2">
        <f t="shared" si="18"/>
        <v>0.4</v>
      </c>
    </row>
    <row r="1221" spans="1:4">
      <c r="A1221" s="8">
        <v>601012</v>
      </c>
      <c r="B1221" s="9" t="s">
        <v>1111</v>
      </c>
      <c r="C1221" s="4">
        <v>0.25</v>
      </c>
      <c r="D1221" s="2">
        <f t="shared" si="18"/>
        <v>0.75</v>
      </c>
    </row>
    <row r="1222" spans="1:4">
      <c r="A1222" s="8">
        <v>601018</v>
      </c>
      <c r="B1222" s="9" t="s">
        <v>1112</v>
      </c>
      <c r="C1222" s="4">
        <v>0.35</v>
      </c>
      <c r="D1222" s="2">
        <f t="shared" ref="D1222:D1284" si="19">100%-C1222</f>
        <v>0.65</v>
      </c>
    </row>
    <row r="1223" spans="1:4">
      <c r="A1223" s="8">
        <v>601088</v>
      </c>
      <c r="B1223" s="9" t="s">
        <v>1113</v>
      </c>
      <c r="C1223" s="4">
        <v>0.70000000000000007</v>
      </c>
      <c r="D1223" s="2">
        <f t="shared" si="19"/>
        <v>0.29999999999999993</v>
      </c>
    </row>
    <row r="1224" spans="1:4">
      <c r="A1224" s="8">
        <v>601098</v>
      </c>
      <c r="B1224" s="9" t="s">
        <v>1114</v>
      </c>
      <c r="C1224" s="4">
        <v>0.5</v>
      </c>
      <c r="D1224" s="2">
        <f t="shared" si="19"/>
        <v>0.5</v>
      </c>
    </row>
    <row r="1225" spans="1:4">
      <c r="A1225" s="8">
        <v>601099</v>
      </c>
      <c r="B1225" s="9" t="s">
        <v>1115</v>
      </c>
      <c r="C1225" s="4">
        <v>0.5</v>
      </c>
      <c r="D1225" s="2">
        <f t="shared" si="19"/>
        <v>0.5</v>
      </c>
    </row>
    <row r="1226" spans="1:4">
      <c r="A1226" s="8">
        <v>601111</v>
      </c>
      <c r="B1226" s="9" t="s">
        <v>1116</v>
      </c>
      <c r="C1226" s="4">
        <v>0.5</v>
      </c>
      <c r="D1226" s="2">
        <f t="shared" si="19"/>
        <v>0.5</v>
      </c>
    </row>
    <row r="1227" spans="1:4">
      <c r="A1227" s="8">
        <v>601118</v>
      </c>
      <c r="B1227" s="9" t="s">
        <v>1117</v>
      </c>
      <c r="C1227" s="4">
        <v>0.5</v>
      </c>
      <c r="D1227" s="2">
        <f t="shared" si="19"/>
        <v>0.5</v>
      </c>
    </row>
    <row r="1228" spans="1:4">
      <c r="A1228" s="8">
        <v>601139</v>
      </c>
      <c r="B1228" s="9" t="s">
        <v>1118</v>
      </c>
      <c r="C1228" s="4">
        <v>0.3</v>
      </c>
      <c r="D1228" s="2">
        <f t="shared" si="19"/>
        <v>0.7</v>
      </c>
    </row>
    <row r="1229" spans="1:4">
      <c r="A1229" s="8">
        <v>601158</v>
      </c>
      <c r="B1229" s="9" t="s">
        <v>1119</v>
      </c>
      <c r="C1229" s="4">
        <v>0.2</v>
      </c>
      <c r="D1229" s="2">
        <f t="shared" si="19"/>
        <v>0.8</v>
      </c>
    </row>
    <row r="1230" spans="1:4">
      <c r="A1230" s="8">
        <v>601166</v>
      </c>
      <c r="B1230" s="9" t="s">
        <v>1120</v>
      </c>
      <c r="C1230" s="4">
        <v>0.7</v>
      </c>
      <c r="D1230" s="2">
        <f t="shared" si="19"/>
        <v>0.30000000000000004</v>
      </c>
    </row>
    <row r="1231" spans="1:4">
      <c r="A1231" s="8">
        <v>601169</v>
      </c>
      <c r="B1231" s="9" t="s">
        <v>1121</v>
      </c>
      <c r="C1231" s="4">
        <v>0.6</v>
      </c>
      <c r="D1231" s="2">
        <f t="shared" si="19"/>
        <v>0.4</v>
      </c>
    </row>
    <row r="1232" spans="1:4">
      <c r="A1232" s="8">
        <v>601186</v>
      </c>
      <c r="B1232" s="9" t="s">
        <v>1122</v>
      </c>
      <c r="C1232" s="4">
        <v>0.6</v>
      </c>
      <c r="D1232" s="2">
        <f t="shared" si="19"/>
        <v>0.4</v>
      </c>
    </row>
    <row r="1233" spans="1:4">
      <c r="A1233" s="8">
        <v>601216</v>
      </c>
      <c r="B1233" s="9" t="s">
        <v>1123</v>
      </c>
      <c r="C1233" s="4">
        <v>0.4</v>
      </c>
      <c r="D1233" s="2">
        <f t="shared" si="19"/>
        <v>0.6</v>
      </c>
    </row>
    <row r="1234" spans="1:4">
      <c r="A1234" s="8">
        <v>601231</v>
      </c>
      <c r="B1234" s="9" t="s">
        <v>1124</v>
      </c>
      <c r="C1234" s="4">
        <v>0.4</v>
      </c>
      <c r="D1234" s="2">
        <f t="shared" si="19"/>
        <v>0.6</v>
      </c>
    </row>
    <row r="1235" spans="1:4">
      <c r="A1235" s="8">
        <v>601238</v>
      </c>
      <c r="B1235" s="9" t="s">
        <v>1125</v>
      </c>
      <c r="C1235" s="4">
        <v>0.4</v>
      </c>
      <c r="D1235" s="2">
        <f t="shared" si="19"/>
        <v>0.6</v>
      </c>
    </row>
    <row r="1236" spans="1:4">
      <c r="A1236" s="8">
        <v>601288</v>
      </c>
      <c r="B1236" s="9" t="s">
        <v>1126</v>
      </c>
      <c r="C1236" s="4">
        <v>0.6</v>
      </c>
      <c r="D1236" s="2">
        <f t="shared" si="19"/>
        <v>0.4</v>
      </c>
    </row>
    <row r="1237" spans="1:4">
      <c r="A1237" s="8">
        <v>601311</v>
      </c>
      <c r="B1237" s="9" t="s">
        <v>1127</v>
      </c>
      <c r="C1237" s="4">
        <v>0.4</v>
      </c>
      <c r="D1237" s="2">
        <f t="shared" si="19"/>
        <v>0.6</v>
      </c>
    </row>
    <row r="1238" spans="1:4">
      <c r="A1238" s="8">
        <v>601318</v>
      </c>
      <c r="B1238" s="9" t="s">
        <v>1128</v>
      </c>
      <c r="C1238" s="4">
        <v>0.8</v>
      </c>
      <c r="D1238" s="2">
        <f t="shared" si="19"/>
        <v>0.19999999999999996</v>
      </c>
    </row>
    <row r="1239" spans="1:4">
      <c r="A1239" s="8">
        <v>601328</v>
      </c>
      <c r="B1239" s="9" t="s">
        <v>1129</v>
      </c>
      <c r="C1239" s="4">
        <v>0.70000000000000007</v>
      </c>
      <c r="D1239" s="2">
        <f t="shared" si="19"/>
        <v>0.29999999999999993</v>
      </c>
    </row>
    <row r="1240" spans="1:4">
      <c r="A1240" s="8">
        <v>601333</v>
      </c>
      <c r="B1240" s="9" t="s">
        <v>1130</v>
      </c>
      <c r="C1240" s="4">
        <v>0.5</v>
      </c>
      <c r="D1240" s="2">
        <f t="shared" si="19"/>
        <v>0.5</v>
      </c>
    </row>
    <row r="1241" spans="1:4">
      <c r="A1241" s="8">
        <v>601336</v>
      </c>
      <c r="B1241" s="9" t="s">
        <v>1131</v>
      </c>
      <c r="C1241" s="4">
        <v>0.5</v>
      </c>
      <c r="D1241" s="2">
        <f t="shared" si="19"/>
        <v>0.5</v>
      </c>
    </row>
    <row r="1242" spans="1:4">
      <c r="A1242" s="8">
        <v>601377</v>
      </c>
      <c r="B1242" s="9" t="s">
        <v>1132</v>
      </c>
      <c r="C1242" s="4">
        <v>0.6</v>
      </c>
      <c r="D1242" s="2">
        <f t="shared" si="19"/>
        <v>0.4</v>
      </c>
    </row>
    <row r="1243" spans="1:4">
      <c r="A1243" s="8">
        <v>601390</v>
      </c>
      <c r="B1243" s="9" t="s">
        <v>1133</v>
      </c>
      <c r="C1243" s="4">
        <v>0.4</v>
      </c>
      <c r="D1243" s="2">
        <f t="shared" si="19"/>
        <v>0.6</v>
      </c>
    </row>
    <row r="1244" spans="1:4">
      <c r="A1244" s="8">
        <v>601398</v>
      </c>
      <c r="B1244" s="9" t="s">
        <v>1134</v>
      </c>
      <c r="C1244" s="4">
        <v>0.8</v>
      </c>
      <c r="D1244" s="2">
        <f t="shared" si="19"/>
        <v>0.19999999999999996</v>
      </c>
    </row>
    <row r="1245" spans="1:4">
      <c r="A1245" s="8">
        <v>601555</v>
      </c>
      <c r="B1245" s="9" t="s">
        <v>1135</v>
      </c>
      <c r="C1245" s="4">
        <v>0.4</v>
      </c>
      <c r="D1245" s="2">
        <f t="shared" si="19"/>
        <v>0.6</v>
      </c>
    </row>
    <row r="1246" spans="1:4">
      <c r="A1246" s="8">
        <v>601600</v>
      </c>
      <c r="B1246" s="9" t="s">
        <v>1136</v>
      </c>
      <c r="C1246" s="4">
        <v>0.5</v>
      </c>
      <c r="D1246" s="2">
        <f t="shared" si="19"/>
        <v>0.5</v>
      </c>
    </row>
    <row r="1247" spans="1:4">
      <c r="A1247" s="8">
        <v>601601</v>
      </c>
      <c r="B1247" s="9" t="s">
        <v>1137</v>
      </c>
      <c r="C1247" s="4">
        <v>0.7</v>
      </c>
      <c r="D1247" s="2">
        <f t="shared" si="19"/>
        <v>0.30000000000000004</v>
      </c>
    </row>
    <row r="1248" spans="1:4">
      <c r="A1248" s="8">
        <v>601607</v>
      </c>
      <c r="B1248" s="9" t="s">
        <v>1138</v>
      </c>
      <c r="C1248" s="4">
        <v>0.4</v>
      </c>
      <c r="D1248" s="2">
        <f t="shared" si="19"/>
        <v>0.6</v>
      </c>
    </row>
    <row r="1249" spans="1:4">
      <c r="A1249" s="8">
        <v>601608</v>
      </c>
      <c r="B1249" s="9" t="s">
        <v>1139</v>
      </c>
      <c r="C1249" s="4">
        <v>0.3</v>
      </c>
      <c r="D1249" s="2">
        <f t="shared" si="19"/>
        <v>0.7</v>
      </c>
    </row>
    <row r="1250" spans="1:4">
      <c r="A1250" s="8">
        <v>601618</v>
      </c>
      <c r="B1250" s="9" t="s">
        <v>1140</v>
      </c>
      <c r="C1250" s="4">
        <v>0.5</v>
      </c>
      <c r="D1250" s="2">
        <f t="shared" si="19"/>
        <v>0.5</v>
      </c>
    </row>
    <row r="1251" spans="1:4">
      <c r="A1251" s="8">
        <v>601628</v>
      </c>
      <c r="B1251" s="9" t="s">
        <v>1141</v>
      </c>
      <c r="C1251" s="4">
        <v>0.7</v>
      </c>
      <c r="D1251" s="2">
        <f t="shared" si="19"/>
        <v>0.30000000000000004</v>
      </c>
    </row>
    <row r="1252" spans="1:4">
      <c r="A1252" s="8">
        <v>601633</v>
      </c>
      <c r="B1252" s="9" t="s">
        <v>1142</v>
      </c>
      <c r="C1252" s="4">
        <v>0.6</v>
      </c>
      <c r="D1252" s="2">
        <f t="shared" si="19"/>
        <v>0.4</v>
      </c>
    </row>
    <row r="1253" spans="1:4">
      <c r="A1253" s="8">
        <v>601666</v>
      </c>
      <c r="B1253" s="9" t="s">
        <v>1143</v>
      </c>
      <c r="C1253" s="4">
        <v>0.5</v>
      </c>
      <c r="D1253" s="2">
        <f t="shared" si="19"/>
        <v>0.5</v>
      </c>
    </row>
    <row r="1254" spans="1:4">
      <c r="A1254" s="8">
        <v>601668</v>
      </c>
      <c r="B1254" s="9" t="s">
        <v>1144</v>
      </c>
      <c r="C1254" s="4">
        <v>0.6</v>
      </c>
      <c r="D1254" s="2">
        <f t="shared" si="19"/>
        <v>0.4</v>
      </c>
    </row>
    <row r="1255" spans="1:4">
      <c r="A1255" s="8">
        <v>601669</v>
      </c>
      <c r="B1255" s="9" t="s">
        <v>1145</v>
      </c>
      <c r="C1255" s="4">
        <v>0.6</v>
      </c>
      <c r="D1255" s="2">
        <f t="shared" si="19"/>
        <v>0.4</v>
      </c>
    </row>
    <row r="1256" spans="1:4">
      <c r="A1256" s="8">
        <v>601678</v>
      </c>
      <c r="B1256" s="9" t="s">
        <v>1146</v>
      </c>
      <c r="C1256" s="4">
        <v>0.3</v>
      </c>
      <c r="D1256" s="2">
        <f t="shared" si="19"/>
        <v>0.7</v>
      </c>
    </row>
    <row r="1257" spans="1:4">
      <c r="A1257" s="8">
        <v>601688</v>
      </c>
      <c r="B1257" s="9" t="s">
        <v>1147</v>
      </c>
      <c r="C1257" s="4">
        <v>0.6</v>
      </c>
      <c r="D1257" s="2">
        <f t="shared" si="19"/>
        <v>0.4</v>
      </c>
    </row>
    <row r="1258" spans="1:4">
      <c r="A1258" s="8">
        <v>601699</v>
      </c>
      <c r="B1258" s="9" t="s">
        <v>1148</v>
      </c>
      <c r="C1258" s="4">
        <v>0.6</v>
      </c>
      <c r="D1258" s="2">
        <f t="shared" si="19"/>
        <v>0.4</v>
      </c>
    </row>
    <row r="1259" spans="1:4">
      <c r="A1259" s="8">
        <v>601717</v>
      </c>
      <c r="B1259" s="9" t="s">
        <v>1149</v>
      </c>
      <c r="C1259" s="4">
        <v>0.4</v>
      </c>
      <c r="D1259" s="2">
        <f t="shared" si="19"/>
        <v>0.6</v>
      </c>
    </row>
    <row r="1260" spans="1:4">
      <c r="A1260" s="8">
        <v>601718</v>
      </c>
      <c r="B1260" s="9" t="s">
        <v>1150</v>
      </c>
      <c r="C1260" s="4">
        <v>0.5</v>
      </c>
      <c r="D1260" s="2">
        <f t="shared" si="19"/>
        <v>0.5</v>
      </c>
    </row>
    <row r="1261" spans="1:4">
      <c r="A1261" s="8">
        <v>601727</v>
      </c>
      <c r="B1261" s="9" t="s">
        <v>1151</v>
      </c>
      <c r="C1261" s="4">
        <v>0.44999999999999996</v>
      </c>
      <c r="D1261" s="2">
        <f t="shared" si="19"/>
        <v>0.55000000000000004</v>
      </c>
    </row>
    <row r="1262" spans="1:4">
      <c r="A1262" s="8">
        <v>601766</v>
      </c>
      <c r="B1262" s="9" t="s">
        <v>1152</v>
      </c>
      <c r="C1262" s="4">
        <v>0.5</v>
      </c>
      <c r="D1262" s="2">
        <f t="shared" si="19"/>
        <v>0.5</v>
      </c>
    </row>
    <row r="1263" spans="1:4">
      <c r="A1263" s="8">
        <v>601777</v>
      </c>
      <c r="B1263" s="9" t="s">
        <v>1153</v>
      </c>
      <c r="C1263" s="4">
        <v>0.3</v>
      </c>
      <c r="D1263" s="2">
        <f t="shared" si="19"/>
        <v>0.7</v>
      </c>
    </row>
    <row r="1264" spans="1:4">
      <c r="A1264" s="8">
        <v>601789</v>
      </c>
      <c r="B1264" s="9" t="s">
        <v>1154</v>
      </c>
      <c r="C1264" s="4">
        <v>0.15</v>
      </c>
      <c r="D1264" s="2">
        <f t="shared" si="19"/>
        <v>0.85</v>
      </c>
    </row>
    <row r="1265" spans="1:4">
      <c r="A1265" s="8">
        <v>601800</v>
      </c>
      <c r="B1265" s="9" t="s">
        <v>1155</v>
      </c>
      <c r="C1265" s="4">
        <v>0.5</v>
      </c>
      <c r="D1265" s="2">
        <f t="shared" si="19"/>
        <v>0.5</v>
      </c>
    </row>
    <row r="1266" spans="1:4">
      <c r="A1266" s="8">
        <v>601801</v>
      </c>
      <c r="B1266" s="9" t="s">
        <v>1156</v>
      </c>
      <c r="C1266" s="4">
        <v>0.4</v>
      </c>
      <c r="D1266" s="2">
        <f t="shared" si="19"/>
        <v>0.6</v>
      </c>
    </row>
    <row r="1267" spans="1:4">
      <c r="A1267" s="8">
        <v>601808</v>
      </c>
      <c r="B1267" s="9" t="s">
        <v>1157</v>
      </c>
      <c r="C1267" s="4">
        <v>0.5</v>
      </c>
      <c r="D1267" s="2">
        <f t="shared" si="19"/>
        <v>0.5</v>
      </c>
    </row>
    <row r="1268" spans="1:4">
      <c r="A1268" s="8">
        <v>601818</v>
      </c>
      <c r="B1268" s="9" t="s">
        <v>1158</v>
      </c>
      <c r="C1268" s="4">
        <v>0.6</v>
      </c>
      <c r="D1268" s="2">
        <f t="shared" si="19"/>
        <v>0.4</v>
      </c>
    </row>
    <row r="1269" spans="1:4">
      <c r="A1269" s="8">
        <v>601857</v>
      </c>
      <c r="B1269" s="9" t="s">
        <v>1159</v>
      </c>
      <c r="C1269" s="4">
        <v>0.6</v>
      </c>
      <c r="D1269" s="2">
        <f t="shared" si="19"/>
        <v>0.4</v>
      </c>
    </row>
    <row r="1270" spans="1:4">
      <c r="A1270" s="8">
        <v>601866</v>
      </c>
      <c r="B1270" s="9" t="s">
        <v>1160</v>
      </c>
      <c r="C1270" s="4">
        <v>0.6</v>
      </c>
      <c r="D1270" s="2">
        <f t="shared" si="19"/>
        <v>0.4</v>
      </c>
    </row>
    <row r="1271" spans="1:4">
      <c r="A1271" s="8">
        <v>601877</v>
      </c>
      <c r="B1271" s="9" t="s">
        <v>1161</v>
      </c>
      <c r="C1271" s="4">
        <v>0.2</v>
      </c>
      <c r="D1271" s="2">
        <f t="shared" si="19"/>
        <v>0.8</v>
      </c>
    </row>
    <row r="1272" spans="1:4">
      <c r="A1272" s="8">
        <v>601880</v>
      </c>
      <c r="B1272" s="9" t="s">
        <v>1162</v>
      </c>
      <c r="C1272" s="4">
        <v>0.4</v>
      </c>
      <c r="D1272" s="2">
        <f t="shared" si="19"/>
        <v>0.6</v>
      </c>
    </row>
    <row r="1273" spans="1:4">
      <c r="A1273" s="8">
        <v>601898</v>
      </c>
      <c r="B1273" s="9" t="s">
        <v>1163</v>
      </c>
      <c r="C1273" s="4">
        <v>0.4</v>
      </c>
      <c r="D1273" s="2">
        <f t="shared" si="19"/>
        <v>0.6</v>
      </c>
    </row>
    <row r="1274" spans="1:4">
      <c r="A1274" s="8">
        <v>601899</v>
      </c>
      <c r="B1274" s="9" t="s">
        <v>1164</v>
      </c>
      <c r="C1274" s="4">
        <v>0.5</v>
      </c>
      <c r="D1274" s="2">
        <f t="shared" si="19"/>
        <v>0.5</v>
      </c>
    </row>
    <row r="1275" spans="1:4">
      <c r="A1275" s="8">
        <v>601918</v>
      </c>
      <c r="B1275" s="9" t="s">
        <v>1165</v>
      </c>
      <c r="C1275" s="4">
        <v>0.25</v>
      </c>
      <c r="D1275" s="2">
        <f t="shared" si="19"/>
        <v>0.75</v>
      </c>
    </row>
    <row r="1276" spans="1:4">
      <c r="A1276" s="8">
        <v>601919</v>
      </c>
      <c r="B1276" s="9" t="s">
        <v>1166</v>
      </c>
      <c r="C1276" s="4">
        <v>0.6</v>
      </c>
      <c r="D1276" s="2">
        <f t="shared" si="19"/>
        <v>0.4</v>
      </c>
    </row>
    <row r="1277" spans="1:4">
      <c r="A1277" s="8">
        <v>601933</v>
      </c>
      <c r="B1277" s="9" t="s">
        <v>1167</v>
      </c>
      <c r="C1277" s="4">
        <v>0.5</v>
      </c>
      <c r="D1277" s="2">
        <f t="shared" si="19"/>
        <v>0.5</v>
      </c>
    </row>
    <row r="1278" spans="1:4">
      <c r="A1278" s="8">
        <v>601939</v>
      </c>
      <c r="B1278" s="9" t="s">
        <v>1168</v>
      </c>
      <c r="C1278" s="4">
        <v>0.8</v>
      </c>
      <c r="D1278" s="2">
        <f t="shared" si="19"/>
        <v>0.19999999999999996</v>
      </c>
    </row>
    <row r="1279" spans="1:4">
      <c r="A1279" s="8">
        <v>601958</v>
      </c>
      <c r="B1279" s="9" t="s">
        <v>1169</v>
      </c>
      <c r="C1279" s="4">
        <v>0.5</v>
      </c>
      <c r="D1279" s="2">
        <f t="shared" si="19"/>
        <v>0.5</v>
      </c>
    </row>
    <row r="1280" spans="1:4">
      <c r="A1280" s="8">
        <v>601988</v>
      </c>
      <c r="B1280" s="9" t="s">
        <v>1170</v>
      </c>
      <c r="C1280" s="4">
        <v>0.70000000000000007</v>
      </c>
      <c r="D1280" s="2">
        <f t="shared" si="19"/>
        <v>0.29999999999999993</v>
      </c>
    </row>
    <row r="1281" spans="1:4">
      <c r="A1281" s="8">
        <v>601989</v>
      </c>
      <c r="B1281" s="9" t="s">
        <v>1171</v>
      </c>
      <c r="C1281" s="4">
        <v>0.6</v>
      </c>
      <c r="D1281" s="2">
        <f t="shared" si="19"/>
        <v>0.4</v>
      </c>
    </row>
    <row r="1282" spans="1:4">
      <c r="A1282" s="8">
        <v>601991</v>
      </c>
      <c r="B1282" s="9" t="s">
        <v>1172</v>
      </c>
      <c r="C1282" s="4">
        <v>0.5</v>
      </c>
      <c r="D1282" s="2">
        <f t="shared" si="19"/>
        <v>0.5</v>
      </c>
    </row>
    <row r="1283" spans="1:4">
      <c r="A1283" s="8">
        <v>601992</v>
      </c>
      <c r="B1283" s="9" t="s">
        <v>1173</v>
      </c>
      <c r="C1283" s="4">
        <v>0.4</v>
      </c>
      <c r="D1283" s="2">
        <f t="shared" si="19"/>
        <v>0.6</v>
      </c>
    </row>
    <row r="1284" spans="1:4">
      <c r="A1284" s="8">
        <v>601998</v>
      </c>
      <c r="B1284" s="9" t="s">
        <v>1174</v>
      </c>
      <c r="C1284" s="4">
        <v>0.5</v>
      </c>
      <c r="D1284" s="2">
        <f t="shared" si="19"/>
        <v>0.5</v>
      </c>
    </row>
    <row r="1285" spans="1:4">
      <c r="A1285" s="8">
        <v>603000</v>
      </c>
      <c r="B1285" s="9" t="s">
        <v>1175</v>
      </c>
      <c r="C1285" s="4">
        <v>0.5</v>
      </c>
      <c r="D1285" s="2">
        <f t="shared" ref="D1285:D1286" si="20">100%-C1285</f>
        <v>0.5</v>
      </c>
    </row>
    <row r="1286" spans="1:4">
      <c r="A1286" s="8">
        <v>603993</v>
      </c>
      <c r="B1286" s="9" t="s">
        <v>1176</v>
      </c>
      <c r="C1286" s="4">
        <v>0.5</v>
      </c>
      <c r="D1286" s="2">
        <f t="shared" si="20"/>
        <v>0.5</v>
      </c>
    </row>
    <row r="1288" spans="1:4" ht="33.75" customHeight="1"/>
    <row r="1289" spans="1:4" ht="102" customHeight="1"/>
    <row r="1290" spans="1:4" ht="118.5" customHeight="1"/>
    <row r="1291" spans="1:4" ht="30.75" customHeight="1">
      <c r="A1291" s="5"/>
      <c r="B1291" s="11"/>
      <c r="C1291" s="21" t="s">
        <v>1767</v>
      </c>
      <c r="D1291" s="20"/>
    </row>
    <row r="1292" spans="1:4" s="6" customFormat="1" ht="12.75">
      <c r="A1292" s="12" t="s">
        <v>863</v>
      </c>
      <c r="B1292" s="13" t="s">
        <v>620</v>
      </c>
      <c r="C1292" s="14" t="s">
        <v>621</v>
      </c>
      <c r="D1292" s="15" t="s">
        <v>622</v>
      </c>
    </row>
    <row r="1293" spans="1:4">
      <c r="A1293" s="8" t="s">
        <v>1177</v>
      </c>
      <c r="B1293" s="9" t="s">
        <v>1178</v>
      </c>
      <c r="C1293" s="4">
        <v>0.7</v>
      </c>
      <c r="D1293" s="2">
        <f>100%-C1293</f>
        <v>0.30000000000000004</v>
      </c>
    </row>
    <row r="1294" spans="1:4">
      <c r="A1294" s="8" t="s">
        <v>1179</v>
      </c>
      <c r="B1294" s="9" t="s">
        <v>1180</v>
      </c>
      <c r="C1294" s="4">
        <v>0.6</v>
      </c>
      <c r="D1294" s="2">
        <f t="shared" ref="D1294:D1367" si="21">100%-C1294</f>
        <v>0.4</v>
      </c>
    </row>
    <row r="1295" spans="1:4">
      <c r="A1295" s="8" t="s">
        <v>1181</v>
      </c>
      <c r="B1295" s="9" t="s">
        <v>1182</v>
      </c>
      <c r="C1295" s="4">
        <v>0.6</v>
      </c>
      <c r="D1295" s="2">
        <f t="shared" si="21"/>
        <v>0.4</v>
      </c>
    </row>
    <row r="1296" spans="1:4">
      <c r="A1296" s="8" t="s">
        <v>1183</v>
      </c>
      <c r="B1296" s="9" t="s">
        <v>1184</v>
      </c>
      <c r="C1296" s="4">
        <v>0.6</v>
      </c>
      <c r="D1296" s="2">
        <f t="shared" si="21"/>
        <v>0.4</v>
      </c>
    </row>
    <row r="1297" spans="1:4">
      <c r="A1297" s="8" t="s">
        <v>1185</v>
      </c>
      <c r="B1297" s="9" t="s">
        <v>1186</v>
      </c>
      <c r="C1297" s="4">
        <v>0.6</v>
      </c>
      <c r="D1297" s="2">
        <f t="shared" si="21"/>
        <v>0.4</v>
      </c>
    </row>
    <row r="1298" spans="1:4">
      <c r="A1298" s="8" t="s">
        <v>1187</v>
      </c>
      <c r="B1298" s="9" t="s">
        <v>1188</v>
      </c>
      <c r="C1298" s="4">
        <v>0.5</v>
      </c>
      <c r="D1298" s="2">
        <f t="shared" si="21"/>
        <v>0.5</v>
      </c>
    </row>
    <row r="1299" spans="1:4">
      <c r="A1299" s="8" t="s">
        <v>1189</v>
      </c>
      <c r="B1299" s="9" t="s">
        <v>1190</v>
      </c>
      <c r="C1299" s="4">
        <v>0.6</v>
      </c>
      <c r="D1299" s="2">
        <f t="shared" si="21"/>
        <v>0.4</v>
      </c>
    </row>
    <row r="1300" spans="1:4">
      <c r="A1300" s="8" t="s">
        <v>1191</v>
      </c>
      <c r="B1300" s="9" t="s">
        <v>1192</v>
      </c>
      <c r="C1300" s="4">
        <v>0.5</v>
      </c>
      <c r="D1300" s="2">
        <f t="shared" si="21"/>
        <v>0.5</v>
      </c>
    </row>
    <row r="1301" spans="1:4">
      <c r="A1301" s="8" t="s">
        <v>1193</v>
      </c>
      <c r="B1301" s="9" t="s">
        <v>1194</v>
      </c>
      <c r="C1301" s="4">
        <v>0.6</v>
      </c>
      <c r="D1301" s="2">
        <f t="shared" si="21"/>
        <v>0.4</v>
      </c>
    </row>
    <row r="1302" spans="1:4">
      <c r="A1302" s="8" t="s">
        <v>1195</v>
      </c>
      <c r="B1302" s="9" t="s">
        <v>1196</v>
      </c>
      <c r="C1302" s="4">
        <v>0.5</v>
      </c>
      <c r="D1302" s="2">
        <f t="shared" si="21"/>
        <v>0.5</v>
      </c>
    </row>
    <row r="1303" spans="1:4">
      <c r="A1303" s="8" t="s">
        <v>1197</v>
      </c>
      <c r="B1303" s="9" t="s">
        <v>1198</v>
      </c>
      <c r="C1303" s="4">
        <v>0.5</v>
      </c>
      <c r="D1303" s="2">
        <f t="shared" si="21"/>
        <v>0.5</v>
      </c>
    </row>
    <row r="1304" spans="1:4">
      <c r="A1304" s="8" t="s">
        <v>617</v>
      </c>
      <c r="B1304" s="9" t="s">
        <v>1199</v>
      </c>
      <c r="C1304" s="4">
        <v>0.5</v>
      </c>
      <c r="D1304" s="2">
        <f t="shared" si="21"/>
        <v>0.5</v>
      </c>
    </row>
    <row r="1305" spans="1:4">
      <c r="A1305" s="8" t="s">
        <v>1200</v>
      </c>
      <c r="B1305" s="9" t="s">
        <v>1201</v>
      </c>
      <c r="C1305" s="4">
        <v>0.5</v>
      </c>
      <c r="D1305" s="2">
        <f t="shared" si="21"/>
        <v>0.5</v>
      </c>
    </row>
    <row r="1306" spans="1:4">
      <c r="A1306" s="8" t="s">
        <v>1202</v>
      </c>
      <c r="B1306" s="9" t="s">
        <v>1203</v>
      </c>
      <c r="C1306" s="4">
        <v>0.4</v>
      </c>
      <c r="D1306" s="2">
        <f t="shared" si="21"/>
        <v>0.6</v>
      </c>
    </row>
    <row r="1307" spans="1:4">
      <c r="A1307" s="8" t="s">
        <v>1204</v>
      </c>
      <c r="B1307" s="9" t="s">
        <v>1205</v>
      </c>
      <c r="C1307" s="4">
        <v>0.5</v>
      </c>
      <c r="D1307" s="2">
        <f t="shared" si="21"/>
        <v>0.5</v>
      </c>
    </row>
    <row r="1308" spans="1:4">
      <c r="A1308" s="8" t="s">
        <v>1206</v>
      </c>
      <c r="B1308" s="9" t="s">
        <v>1207</v>
      </c>
      <c r="C1308" s="4">
        <v>0.6</v>
      </c>
      <c r="D1308" s="2">
        <f t="shared" si="21"/>
        <v>0.4</v>
      </c>
    </row>
    <row r="1309" spans="1:4">
      <c r="A1309" s="8" t="s">
        <v>1208</v>
      </c>
      <c r="B1309" s="9" t="s">
        <v>1209</v>
      </c>
      <c r="C1309" s="4">
        <v>0.6</v>
      </c>
      <c r="D1309" s="2">
        <f t="shared" si="21"/>
        <v>0.4</v>
      </c>
    </row>
    <row r="1310" spans="1:4">
      <c r="A1310" s="8" t="s">
        <v>1210</v>
      </c>
      <c r="B1310" s="9" t="s">
        <v>1211</v>
      </c>
      <c r="C1310" s="4">
        <v>0.5</v>
      </c>
      <c r="D1310" s="2">
        <f t="shared" si="21"/>
        <v>0.5</v>
      </c>
    </row>
    <row r="1311" spans="1:4">
      <c r="A1311" s="8" t="s">
        <v>1212</v>
      </c>
      <c r="B1311" s="9" t="s">
        <v>1213</v>
      </c>
      <c r="C1311" s="4">
        <v>0.5</v>
      </c>
      <c r="D1311" s="2">
        <f t="shared" si="21"/>
        <v>0.5</v>
      </c>
    </row>
    <row r="1312" spans="1:4">
      <c r="A1312" s="8" t="s">
        <v>1214</v>
      </c>
      <c r="B1312" s="9" t="s">
        <v>1215</v>
      </c>
      <c r="C1312" s="4">
        <v>0.4</v>
      </c>
      <c r="D1312" s="2">
        <f t="shared" si="21"/>
        <v>0.6</v>
      </c>
    </row>
    <row r="1313" spans="1:4">
      <c r="A1313" s="8" t="s">
        <v>1216</v>
      </c>
      <c r="B1313" s="9" t="s">
        <v>1217</v>
      </c>
      <c r="C1313" s="4">
        <v>0.5</v>
      </c>
      <c r="D1313" s="2">
        <f t="shared" si="21"/>
        <v>0.5</v>
      </c>
    </row>
    <row r="1314" spans="1:4">
      <c r="A1314" s="8" t="s">
        <v>1218</v>
      </c>
      <c r="B1314" s="9" t="s">
        <v>1219</v>
      </c>
      <c r="C1314" s="4">
        <v>0.5</v>
      </c>
      <c r="D1314" s="2">
        <f t="shared" si="21"/>
        <v>0.5</v>
      </c>
    </row>
    <row r="1315" spans="1:4">
      <c r="A1315" s="8" t="s">
        <v>1220</v>
      </c>
      <c r="B1315" s="9" t="s">
        <v>1221</v>
      </c>
      <c r="C1315" s="4">
        <v>0.4</v>
      </c>
      <c r="D1315" s="2">
        <f t="shared" si="21"/>
        <v>0.6</v>
      </c>
    </row>
    <row r="1316" spans="1:4">
      <c r="A1316" s="8" t="s">
        <v>1222</v>
      </c>
      <c r="B1316" s="9" t="s">
        <v>1223</v>
      </c>
      <c r="C1316" s="4">
        <v>0.6</v>
      </c>
      <c r="D1316" s="2">
        <f t="shared" si="21"/>
        <v>0.4</v>
      </c>
    </row>
    <row r="1317" spans="1:4">
      <c r="A1317" s="8" t="s">
        <v>1224</v>
      </c>
      <c r="B1317" s="9" t="s">
        <v>1225</v>
      </c>
      <c r="C1317" s="4">
        <v>0.7</v>
      </c>
      <c r="D1317" s="2">
        <f t="shared" si="21"/>
        <v>0.30000000000000004</v>
      </c>
    </row>
    <row r="1318" spans="1:4">
      <c r="A1318" s="8" t="s">
        <v>1226</v>
      </c>
      <c r="B1318" s="9" t="s">
        <v>1227</v>
      </c>
      <c r="C1318" s="4">
        <v>0.6</v>
      </c>
      <c r="D1318" s="2">
        <f t="shared" si="21"/>
        <v>0.4</v>
      </c>
    </row>
    <row r="1319" spans="1:4">
      <c r="A1319" s="8" t="s">
        <v>1228</v>
      </c>
      <c r="B1319" s="9" t="s">
        <v>1229</v>
      </c>
      <c r="C1319" s="4">
        <v>0.6</v>
      </c>
      <c r="D1319" s="2">
        <f t="shared" si="21"/>
        <v>0.4</v>
      </c>
    </row>
    <row r="1320" spans="1:4">
      <c r="A1320" s="8" t="s">
        <v>1230</v>
      </c>
      <c r="B1320" s="9" t="s">
        <v>1231</v>
      </c>
      <c r="C1320" s="4">
        <v>0.6</v>
      </c>
      <c r="D1320" s="2">
        <f t="shared" si="21"/>
        <v>0.4</v>
      </c>
    </row>
    <row r="1321" spans="1:4">
      <c r="A1321" s="8" t="s">
        <v>1232</v>
      </c>
      <c r="B1321" s="9" t="s">
        <v>1233</v>
      </c>
      <c r="C1321" s="4">
        <v>0.6</v>
      </c>
      <c r="D1321" s="2">
        <f t="shared" si="21"/>
        <v>0.4</v>
      </c>
    </row>
    <row r="1322" spans="1:4">
      <c r="A1322" s="8" t="s">
        <v>1234</v>
      </c>
      <c r="B1322" s="9" t="s">
        <v>1235</v>
      </c>
      <c r="C1322" s="4">
        <v>0.6</v>
      </c>
      <c r="D1322" s="2">
        <f t="shared" si="21"/>
        <v>0.4</v>
      </c>
    </row>
    <row r="1323" spans="1:4">
      <c r="A1323" s="8" t="s">
        <v>1236</v>
      </c>
      <c r="B1323" s="9" t="s">
        <v>1237</v>
      </c>
      <c r="C1323" s="4">
        <v>0.6</v>
      </c>
      <c r="D1323" s="2">
        <f t="shared" si="21"/>
        <v>0.4</v>
      </c>
    </row>
    <row r="1324" spans="1:4">
      <c r="A1324" s="8" t="s">
        <v>1238</v>
      </c>
      <c r="B1324" s="9" t="s">
        <v>1239</v>
      </c>
      <c r="C1324" s="4">
        <v>0.6</v>
      </c>
      <c r="D1324" s="2">
        <f t="shared" si="21"/>
        <v>0.4</v>
      </c>
    </row>
    <row r="1325" spans="1:4" s="10" customFormat="1" ht="16.5">
      <c r="A1325" s="22" t="s">
        <v>1240</v>
      </c>
      <c r="B1325" s="9" t="s">
        <v>1241</v>
      </c>
      <c r="C1325" s="4">
        <v>0.5</v>
      </c>
      <c r="D1325" s="2">
        <f>100%-C1325</f>
        <v>0.5</v>
      </c>
    </row>
    <row r="1326" spans="1:4">
      <c r="A1326" s="8" t="s">
        <v>1242</v>
      </c>
      <c r="B1326" s="9" t="s">
        <v>1243</v>
      </c>
      <c r="C1326" s="4">
        <v>0.4</v>
      </c>
      <c r="D1326" s="2">
        <f t="shared" si="21"/>
        <v>0.6</v>
      </c>
    </row>
    <row r="1327" spans="1:4">
      <c r="A1327" s="8" t="s">
        <v>1244</v>
      </c>
      <c r="B1327" s="9" t="s">
        <v>1245</v>
      </c>
      <c r="C1327" s="4">
        <v>0.5</v>
      </c>
      <c r="D1327" s="2">
        <f t="shared" si="21"/>
        <v>0.5</v>
      </c>
    </row>
    <row r="1328" spans="1:4">
      <c r="A1328" s="8" t="s">
        <v>1246</v>
      </c>
      <c r="B1328" s="9" t="s">
        <v>1247</v>
      </c>
      <c r="C1328" s="4">
        <v>0.6</v>
      </c>
      <c r="D1328" s="2">
        <f t="shared" si="21"/>
        <v>0.4</v>
      </c>
    </row>
    <row r="1329" spans="1:4">
      <c r="A1329" s="8" t="s">
        <v>1248</v>
      </c>
      <c r="B1329" s="9" t="s">
        <v>1249</v>
      </c>
      <c r="C1329" s="4">
        <v>0.5</v>
      </c>
      <c r="D1329" s="2">
        <f t="shared" si="21"/>
        <v>0.5</v>
      </c>
    </row>
    <row r="1330" spans="1:4" s="10" customFormat="1" ht="16.5">
      <c r="A1330" s="22" t="s">
        <v>1250</v>
      </c>
      <c r="B1330" s="9" t="s">
        <v>1251</v>
      </c>
      <c r="C1330" s="4">
        <v>0.4</v>
      </c>
      <c r="D1330" s="2">
        <f t="shared" si="21"/>
        <v>0.6</v>
      </c>
    </row>
    <row r="1331" spans="1:4">
      <c r="A1331" s="8" t="s">
        <v>1252</v>
      </c>
      <c r="B1331" s="9" t="s">
        <v>1253</v>
      </c>
      <c r="C1331" s="4">
        <v>0.5</v>
      </c>
      <c r="D1331" s="2">
        <f t="shared" si="21"/>
        <v>0.5</v>
      </c>
    </row>
    <row r="1332" spans="1:4" s="10" customFormat="1" ht="16.5">
      <c r="A1332" s="22" t="s">
        <v>1254</v>
      </c>
      <c r="B1332" s="9" t="s">
        <v>1255</v>
      </c>
      <c r="C1332" s="4">
        <v>0.6</v>
      </c>
      <c r="D1332" s="2">
        <f t="shared" si="21"/>
        <v>0.4</v>
      </c>
    </row>
    <row r="1333" spans="1:4">
      <c r="A1333" s="8" t="s">
        <v>1256</v>
      </c>
      <c r="B1333" s="9" t="s">
        <v>1257</v>
      </c>
      <c r="C1333" s="4">
        <v>0.6</v>
      </c>
      <c r="D1333" s="2">
        <f t="shared" si="21"/>
        <v>0.4</v>
      </c>
    </row>
    <row r="1334" spans="1:4">
      <c r="A1334" s="8" t="s">
        <v>1258</v>
      </c>
      <c r="B1334" s="9" t="s">
        <v>1259</v>
      </c>
      <c r="C1334" s="4">
        <v>0.6</v>
      </c>
      <c r="D1334" s="2">
        <f t="shared" si="21"/>
        <v>0.4</v>
      </c>
    </row>
    <row r="1335" spans="1:4">
      <c r="A1335" s="8" t="s">
        <v>1260</v>
      </c>
      <c r="B1335" s="9" t="s">
        <v>1261</v>
      </c>
      <c r="C1335" s="4">
        <v>0.5</v>
      </c>
      <c r="D1335" s="2">
        <f t="shared" si="21"/>
        <v>0.5</v>
      </c>
    </row>
    <row r="1336" spans="1:4">
      <c r="A1336" s="8" t="s">
        <v>1262</v>
      </c>
      <c r="B1336" s="9" t="s">
        <v>1263</v>
      </c>
      <c r="C1336" s="4">
        <v>0.6</v>
      </c>
      <c r="D1336" s="2">
        <f t="shared" si="21"/>
        <v>0.4</v>
      </c>
    </row>
    <row r="1337" spans="1:4">
      <c r="A1337" s="8" t="s">
        <v>1264</v>
      </c>
      <c r="B1337" s="9" t="s">
        <v>1265</v>
      </c>
      <c r="C1337" s="4">
        <v>0.4</v>
      </c>
      <c r="D1337" s="2">
        <f t="shared" si="21"/>
        <v>0.6</v>
      </c>
    </row>
    <row r="1338" spans="1:4">
      <c r="A1338" s="8" t="s">
        <v>1266</v>
      </c>
      <c r="B1338" s="9" t="s">
        <v>1267</v>
      </c>
      <c r="C1338" s="4">
        <v>0.65</v>
      </c>
      <c r="D1338" s="2">
        <f t="shared" si="21"/>
        <v>0.35</v>
      </c>
    </row>
    <row r="1339" spans="1:4">
      <c r="A1339" s="8" t="s">
        <v>1268</v>
      </c>
      <c r="B1339" s="9" t="s">
        <v>1269</v>
      </c>
      <c r="C1339" s="4">
        <v>0.4</v>
      </c>
      <c r="D1339" s="2">
        <f t="shared" si="21"/>
        <v>0.6</v>
      </c>
    </row>
    <row r="1340" spans="1:4">
      <c r="A1340" s="8" t="s">
        <v>1270</v>
      </c>
      <c r="B1340" s="9" t="s">
        <v>1271</v>
      </c>
      <c r="C1340" s="4">
        <v>0.5</v>
      </c>
      <c r="D1340" s="2">
        <f t="shared" si="21"/>
        <v>0.5</v>
      </c>
    </row>
    <row r="1341" spans="1:4" s="10" customFormat="1" ht="16.5">
      <c r="A1341" s="22" t="s">
        <v>1272</v>
      </c>
      <c r="B1341" s="9" t="s">
        <v>1273</v>
      </c>
      <c r="C1341" s="4">
        <v>0.6</v>
      </c>
      <c r="D1341" s="2">
        <f>100%-C1341</f>
        <v>0.4</v>
      </c>
    </row>
    <row r="1342" spans="1:4">
      <c r="A1342" s="8" t="s">
        <v>1274</v>
      </c>
      <c r="B1342" s="9" t="s">
        <v>1275</v>
      </c>
      <c r="C1342" s="4">
        <v>0.5</v>
      </c>
      <c r="D1342" s="2">
        <f t="shared" si="21"/>
        <v>0.5</v>
      </c>
    </row>
    <row r="1343" spans="1:4">
      <c r="A1343" s="8" t="s">
        <v>1276</v>
      </c>
      <c r="B1343" s="9" t="s">
        <v>1277</v>
      </c>
      <c r="C1343" s="4">
        <v>0.6</v>
      </c>
      <c r="D1343" s="2">
        <f t="shared" si="21"/>
        <v>0.4</v>
      </c>
    </row>
    <row r="1344" spans="1:4">
      <c r="A1344" s="8" t="s">
        <v>1278</v>
      </c>
      <c r="B1344" s="9" t="s">
        <v>1279</v>
      </c>
      <c r="C1344" s="4">
        <v>0.6</v>
      </c>
      <c r="D1344" s="2">
        <f t="shared" si="21"/>
        <v>0.4</v>
      </c>
    </row>
    <row r="1345" spans="1:4">
      <c r="A1345" s="8" t="s">
        <v>1280</v>
      </c>
      <c r="B1345" s="9" t="s">
        <v>1281</v>
      </c>
      <c r="C1345" s="4">
        <v>0.45</v>
      </c>
      <c r="D1345" s="2">
        <f t="shared" si="21"/>
        <v>0.55000000000000004</v>
      </c>
    </row>
    <row r="1346" spans="1:4">
      <c r="A1346" s="8" t="s">
        <v>1282</v>
      </c>
      <c r="B1346" s="9" t="s">
        <v>1283</v>
      </c>
      <c r="C1346" s="4">
        <v>0.5</v>
      </c>
      <c r="D1346" s="2">
        <f t="shared" si="21"/>
        <v>0.5</v>
      </c>
    </row>
    <row r="1347" spans="1:4" s="10" customFormat="1" ht="16.5">
      <c r="A1347" s="22" t="s">
        <v>1284</v>
      </c>
      <c r="B1347" s="9" t="s">
        <v>1285</v>
      </c>
      <c r="C1347" s="4">
        <v>0.6</v>
      </c>
      <c r="D1347" s="2">
        <f t="shared" si="21"/>
        <v>0.4</v>
      </c>
    </row>
    <row r="1348" spans="1:4">
      <c r="A1348" s="8" t="s">
        <v>1286</v>
      </c>
      <c r="B1348" s="9" t="s">
        <v>1287</v>
      </c>
      <c r="C1348" s="4">
        <v>0.65</v>
      </c>
      <c r="D1348" s="2">
        <f t="shared" si="21"/>
        <v>0.35</v>
      </c>
    </row>
    <row r="1349" spans="1:4">
      <c r="A1349" s="8" t="s">
        <v>1288</v>
      </c>
      <c r="B1349" s="9" t="s">
        <v>1289</v>
      </c>
      <c r="C1349" s="4">
        <v>0.6</v>
      </c>
      <c r="D1349" s="2">
        <f t="shared" si="21"/>
        <v>0.4</v>
      </c>
    </row>
    <row r="1350" spans="1:4">
      <c r="A1350" s="8" t="s">
        <v>1290</v>
      </c>
      <c r="B1350" s="9" t="s">
        <v>1291</v>
      </c>
      <c r="C1350" s="4">
        <v>0.5</v>
      </c>
      <c r="D1350" s="2">
        <f t="shared" si="21"/>
        <v>0.5</v>
      </c>
    </row>
    <row r="1351" spans="1:4">
      <c r="A1351" s="8" t="s">
        <v>1292</v>
      </c>
      <c r="B1351" s="9" t="s">
        <v>1293</v>
      </c>
      <c r="C1351" s="4">
        <v>0.6</v>
      </c>
      <c r="D1351" s="2">
        <f t="shared" si="21"/>
        <v>0.4</v>
      </c>
    </row>
    <row r="1352" spans="1:4">
      <c r="A1352" s="8" t="s">
        <v>1294</v>
      </c>
      <c r="B1352" s="9" t="s">
        <v>1295</v>
      </c>
      <c r="C1352" s="4">
        <v>0.6</v>
      </c>
      <c r="D1352" s="2">
        <f t="shared" si="21"/>
        <v>0.4</v>
      </c>
    </row>
    <row r="1353" spans="1:4">
      <c r="A1353" s="8" t="s">
        <v>1296</v>
      </c>
      <c r="B1353" s="9" t="s">
        <v>1297</v>
      </c>
      <c r="C1353" s="4">
        <v>0.6</v>
      </c>
      <c r="D1353" s="2">
        <f t="shared" si="21"/>
        <v>0.4</v>
      </c>
    </row>
    <row r="1354" spans="1:4">
      <c r="A1354" s="8" t="s">
        <v>1298</v>
      </c>
      <c r="B1354" s="9" t="s">
        <v>1299</v>
      </c>
      <c r="C1354" s="4">
        <v>0.6</v>
      </c>
      <c r="D1354" s="2">
        <f t="shared" si="21"/>
        <v>0.4</v>
      </c>
    </row>
    <row r="1355" spans="1:4">
      <c r="A1355" s="8" t="s">
        <v>1300</v>
      </c>
      <c r="B1355" s="9" t="s">
        <v>1301</v>
      </c>
      <c r="C1355" s="4">
        <v>0.6</v>
      </c>
      <c r="D1355" s="2">
        <f t="shared" si="21"/>
        <v>0.4</v>
      </c>
    </row>
    <row r="1356" spans="1:4">
      <c r="A1356" s="8" t="s">
        <v>1302</v>
      </c>
      <c r="B1356" s="9" t="s">
        <v>1303</v>
      </c>
      <c r="C1356" s="4">
        <v>0.5</v>
      </c>
      <c r="D1356" s="2">
        <f t="shared" si="21"/>
        <v>0.5</v>
      </c>
    </row>
    <row r="1357" spans="1:4">
      <c r="A1357" s="8" t="s">
        <v>1304</v>
      </c>
      <c r="B1357" s="9" t="s">
        <v>1305</v>
      </c>
      <c r="C1357" s="4">
        <v>0.6</v>
      </c>
      <c r="D1357" s="2">
        <f t="shared" si="21"/>
        <v>0.4</v>
      </c>
    </row>
    <row r="1358" spans="1:4">
      <c r="A1358" s="8" t="s">
        <v>1306</v>
      </c>
      <c r="B1358" s="9" t="s">
        <v>1307</v>
      </c>
      <c r="C1358" s="4">
        <v>0.55000000000000004</v>
      </c>
      <c r="D1358" s="2">
        <f t="shared" si="21"/>
        <v>0.44999999999999996</v>
      </c>
    </row>
    <row r="1359" spans="1:4">
      <c r="A1359" s="8" t="s">
        <v>1308</v>
      </c>
      <c r="B1359" s="9" t="s">
        <v>1309</v>
      </c>
      <c r="C1359" s="4">
        <v>0.6</v>
      </c>
      <c r="D1359" s="2">
        <f t="shared" si="21"/>
        <v>0.4</v>
      </c>
    </row>
    <row r="1360" spans="1:4">
      <c r="A1360" s="8" t="s">
        <v>1310</v>
      </c>
      <c r="B1360" s="9" t="s">
        <v>1311</v>
      </c>
      <c r="C1360" s="4">
        <v>0.5</v>
      </c>
      <c r="D1360" s="2">
        <f t="shared" si="21"/>
        <v>0.5</v>
      </c>
    </row>
    <row r="1361" spans="1:4">
      <c r="A1361" s="8" t="s">
        <v>1312</v>
      </c>
      <c r="B1361" s="9" t="s">
        <v>1313</v>
      </c>
      <c r="C1361" s="4">
        <v>0.6</v>
      </c>
      <c r="D1361" s="2">
        <f t="shared" si="21"/>
        <v>0.4</v>
      </c>
    </row>
    <row r="1362" spans="1:4">
      <c r="A1362" s="8" t="s">
        <v>1314</v>
      </c>
      <c r="B1362" s="9" t="s">
        <v>1315</v>
      </c>
      <c r="C1362" s="4">
        <v>0.6</v>
      </c>
      <c r="D1362" s="2">
        <f t="shared" si="21"/>
        <v>0.4</v>
      </c>
    </row>
    <row r="1363" spans="1:4">
      <c r="A1363" s="8" t="s">
        <v>1316</v>
      </c>
      <c r="B1363" s="9" t="s">
        <v>1317</v>
      </c>
      <c r="C1363" s="4">
        <v>0.6</v>
      </c>
      <c r="D1363" s="2">
        <f t="shared" si="21"/>
        <v>0.4</v>
      </c>
    </row>
    <row r="1364" spans="1:4">
      <c r="A1364" s="8" t="s">
        <v>1318</v>
      </c>
      <c r="B1364" s="9" t="s">
        <v>1319</v>
      </c>
      <c r="C1364" s="4">
        <v>0.5</v>
      </c>
      <c r="D1364" s="2">
        <f t="shared" si="21"/>
        <v>0.5</v>
      </c>
    </row>
    <row r="1365" spans="1:4">
      <c r="A1365" s="8" t="s">
        <v>1320</v>
      </c>
      <c r="B1365" s="9" t="s">
        <v>1321</v>
      </c>
      <c r="C1365" s="4">
        <v>0.5</v>
      </c>
      <c r="D1365" s="2">
        <f t="shared" si="21"/>
        <v>0.5</v>
      </c>
    </row>
    <row r="1366" spans="1:4" s="10" customFormat="1" ht="16.5">
      <c r="A1366" s="22" t="s">
        <v>1322</v>
      </c>
      <c r="B1366" s="9" t="s">
        <v>1323</v>
      </c>
      <c r="C1366" s="4">
        <v>0.5</v>
      </c>
      <c r="D1366" s="2">
        <f t="shared" si="21"/>
        <v>0.5</v>
      </c>
    </row>
    <row r="1367" spans="1:4">
      <c r="A1367" s="8" t="s">
        <v>1324</v>
      </c>
      <c r="B1367" s="9" t="s">
        <v>1325</v>
      </c>
      <c r="C1367" s="4">
        <v>0.6</v>
      </c>
      <c r="D1367" s="2">
        <f t="shared" si="21"/>
        <v>0.4</v>
      </c>
    </row>
    <row r="1368" spans="1:4">
      <c r="A1368" s="8" t="s">
        <v>1326</v>
      </c>
      <c r="B1368" s="9" t="s">
        <v>1327</v>
      </c>
      <c r="C1368" s="4">
        <v>0.7</v>
      </c>
      <c r="D1368" s="2">
        <f t="shared" ref="D1368:D1434" si="22">100%-C1368</f>
        <v>0.30000000000000004</v>
      </c>
    </row>
    <row r="1369" spans="1:4">
      <c r="A1369" s="8" t="s">
        <v>1328</v>
      </c>
      <c r="B1369" s="9" t="s">
        <v>1329</v>
      </c>
      <c r="C1369" s="4">
        <v>0.5</v>
      </c>
      <c r="D1369" s="2">
        <f t="shared" si="22"/>
        <v>0.5</v>
      </c>
    </row>
    <row r="1370" spans="1:4">
      <c r="A1370" s="8" t="s">
        <v>1330</v>
      </c>
      <c r="B1370" s="9" t="s">
        <v>1331</v>
      </c>
      <c r="C1370" s="4">
        <v>0.6</v>
      </c>
      <c r="D1370" s="2">
        <f t="shared" si="22"/>
        <v>0.4</v>
      </c>
    </row>
    <row r="1371" spans="1:4">
      <c r="A1371" s="8" t="s">
        <v>1332</v>
      </c>
      <c r="B1371" s="9" t="s">
        <v>1333</v>
      </c>
      <c r="C1371" s="4">
        <v>0.6</v>
      </c>
      <c r="D1371" s="2">
        <f t="shared" si="22"/>
        <v>0.4</v>
      </c>
    </row>
    <row r="1372" spans="1:4">
      <c r="A1372" s="8" t="s">
        <v>1334</v>
      </c>
      <c r="B1372" s="9" t="s">
        <v>1335</v>
      </c>
      <c r="C1372" s="4">
        <v>0.6</v>
      </c>
      <c r="D1372" s="2">
        <f t="shared" si="22"/>
        <v>0.4</v>
      </c>
    </row>
    <row r="1373" spans="1:4">
      <c r="A1373" s="8" t="s">
        <v>1336</v>
      </c>
      <c r="B1373" s="9" t="s">
        <v>1337</v>
      </c>
      <c r="C1373" s="4">
        <v>0.6</v>
      </c>
      <c r="D1373" s="2">
        <f t="shared" si="22"/>
        <v>0.4</v>
      </c>
    </row>
    <row r="1374" spans="1:4">
      <c r="A1374" s="8" t="s">
        <v>1338</v>
      </c>
      <c r="B1374" s="9" t="s">
        <v>1339</v>
      </c>
      <c r="C1374" s="4">
        <v>0.6</v>
      </c>
      <c r="D1374" s="2">
        <f t="shared" si="22"/>
        <v>0.4</v>
      </c>
    </row>
    <row r="1375" spans="1:4">
      <c r="A1375" s="8" t="s">
        <v>1340</v>
      </c>
      <c r="B1375" s="9" t="s">
        <v>1341</v>
      </c>
      <c r="C1375" s="4">
        <v>0.35</v>
      </c>
      <c r="D1375" s="2">
        <f t="shared" si="22"/>
        <v>0.65</v>
      </c>
    </row>
    <row r="1376" spans="1:4">
      <c r="A1376" s="8" t="s">
        <v>1342</v>
      </c>
      <c r="B1376" s="9" t="s">
        <v>1343</v>
      </c>
      <c r="C1376" s="4">
        <v>0.5</v>
      </c>
      <c r="D1376" s="2">
        <f t="shared" si="22"/>
        <v>0.5</v>
      </c>
    </row>
    <row r="1377" spans="1:4">
      <c r="A1377" s="8" t="s">
        <v>1344</v>
      </c>
      <c r="B1377" s="9" t="s">
        <v>1345</v>
      </c>
      <c r="C1377" s="4">
        <v>0.6</v>
      </c>
      <c r="D1377" s="2">
        <f t="shared" si="22"/>
        <v>0.4</v>
      </c>
    </row>
    <row r="1378" spans="1:4">
      <c r="A1378" s="8" t="s">
        <v>1346</v>
      </c>
      <c r="B1378" s="9" t="s">
        <v>1347</v>
      </c>
      <c r="C1378" s="4">
        <v>0.35</v>
      </c>
      <c r="D1378" s="2">
        <f t="shared" si="22"/>
        <v>0.65</v>
      </c>
    </row>
    <row r="1379" spans="1:4">
      <c r="A1379" s="8" t="s">
        <v>1348</v>
      </c>
      <c r="B1379" s="9" t="s">
        <v>1349</v>
      </c>
      <c r="C1379" s="4">
        <v>0.6</v>
      </c>
      <c r="D1379" s="2">
        <f t="shared" si="22"/>
        <v>0.4</v>
      </c>
    </row>
    <row r="1380" spans="1:4">
      <c r="A1380" s="8" t="s">
        <v>1350</v>
      </c>
      <c r="B1380" s="9" t="s">
        <v>1351</v>
      </c>
      <c r="C1380" s="4">
        <v>0.3</v>
      </c>
      <c r="D1380" s="2">
        <f t="shared" si="22"/>
        <v>0.7</v>
      </c>
    </row>
    <row r="1381" spans="1:4">
      <c r="A1381" s="8" t="s">
        <v>1352</v>
      </c>
      <c r="B1381" s="9" t="s">
        <v>1353</v>
      </c>
      <c r="C1381" s="4">
        <v>0.6</v>
      </c>
      <c r="D1381" s="2">
        <f t="shared" si="22"/>
        <v>0.4</v>
      </c>
    </row>
    <row r="1382" spans="1:4">
      <c r="A1382" s="8" t="s">
        <v>1354</v>
      </c>
      <c r="B1382" s="9" t="s">
        <v>1355</v>
      </c>
      <c r="C1382" s="4">
        <v>0.6</v>
      </c>
      <c r="D1382" s="2">
        <f t="shared" si="22"/>
        <v>0.4</v>
      </c>
    </row>
    <row r="1383" spans="1:4">
      <c r="A1383" s="8" t="s">
        <v>1356</v>
      </c>
      <c r="B1383" s="9" t="s">
        <v>1357</v>
      </c>
      <c r="C1383" s="4">
        <v>0.5</v>
      </c>
      <c r="D1383" s="2">
        <f t="shared" si="22"/>
        <v>0.5</v>
      </c>
    </row>
    <row r="1384" spans="1:4">
      <c r="A1384" s="8" t="s">
        <v>1358</v>
      </c>
      <c r="B1384" s="9" t="s">
        <v>1359</v>
      </c>
      <c r="C1384" s="4">
        <v>0.6</v>
      </c>
      <c r="D1384" s="2">
        <f t="shared" si="22"/>
        <v>0.4</v>
      </c>
    </row>
    <row r="1385" spans="1:4">
      <c r="A1385" s="8" t="s">
        <v>1360</v>
      </c>
      <c r="B1385" s="9" t="s">
        <v>1361</v>
      </c>
      <c r="C1385" s="4">
        <v>0.6</v>
      </c>
      <c r="D1385" s="2">
        <f t="shared" si="22"/>
        <v>0.4</v>
      </c>
    </row>
    <row r="1386" spans="1:4">
      <c r="A1386" s="8" t="s">
        <v>1362</v>
      </c>
      <c r="B1386" s="9" t="s">
        <v>1363</v>
      </c>
      <c r="C1386" s="4">
        <v>0.5</v>
      </c>
      <c r="D1386" s="2">
        <f t="shared" si="22"/>
        <v>0.5</v>
      </c>
    </row>
    <row r="1387" spans="1:4">
      <c r="A1387" s="8" t="s">
        <v>1364</v>
      </c>
      <c r="B1387" s="9" t="s">
        <v>1365</v>
      </c>
      <c r="C1387" s="4">
        <v>0.6</v>
      </c>
      <c r="D1387" s="2">
        <f t="shared" si="22"/>
        <v>0.4</v>
      </c>
    </row>
    <row r="1388" spans="1:4">
      <c r="A1388" s="8" t="s">
        <v>1366</v>
      </c>
      <c r="B1388" s="9" t="s">
        <v>1367</v>
      </c>
      <c r="C1388" s="4">
        <v>0.2</v>
      </c>
      <c r="D1388" s="2">
        <f t="shared" si="22"/>
        <v>0.8</v>
      </c>
    </row>
    <row r="1389" spans="1:4">
      <c r="A1389" s="8" t="s">
        <v>1368</v>
      </c>
      <c r="B1389" s="9" t="s">
        <v>1369</v>
      </c>
      <c r="C1389" s="4">
        <v>0.5</v>
      </c>
      <c r="D1389" s="2">
        <f t="shared" si="22"/>
        <v>0.5</v>
      </c>
    </row>
    <row r="1390" spans="1:4">
      <c r="A1390" s="8" t="s">
        <v>1370</v>
      </c>
      <c r="B1390" s="9" t="s">
        <v>1371</v>
      </c>
      <c r="C1390" s="4">
        <v>0.2</v>
      </c>
      <c r="D1390" s="2">
        <f t="shared" si="22"/>
        <v>0.8</v>
      </c>
    </row>
    <row r="1391" spans="1:4">
      <c r="A1391" s="8" t="s">
        <v>1372</v>
      </c>
      <c r="B1391" s="9" t="s">
        <v>1373</v>
      </c>
      <c r="C1391" s="4">
        <v>0.7</v>
      </c>
      <c r="D1391" s="2">
        <f t="shared" si="22"/>
        <v>0.30000000000000004</v>
      </c>
    </row>
    <row r="1392" spans="1:4">
      <c r="A1392" s="8" t="s">
        <v>1374</v>
      </c>
      <c r="B1392" s="9" t="s">
        <v>1375</v>
      </c>
      <c r="C1392" s="4">
        <v>0.35</v>
      </c>
      <c r="D1392" s="2">
        <f t="shared" si="22"/>
        <v>0.65</v>
      </c>
    </row>
    <row r="1393" spans="1:4">
      <c r="A1393" s="8" t="s">
        <v>1376</v>
      </c>
      <c r="B1393" s="9" t="s">
        <v>1377</v>
      </c>
      <c r="C1393" s="4">
        <v>0.6</v>
      </c>
      <c r="D1393" s="2">
        <f t="shared" si="22"/>
        <v>0.4</v>
      </c>
    </row>
    <row r="1394" spans="1:4">
      <c r="A1394" s="8" t="s">
        <v>1378</v>
      </c>
      <c r="B1394" s="9" t="s">
        <v>1379</v>
      </c>
      <c r="C1394" s="4">
        <v>0.5</v>
      </c>
      <c r="D1394" s="2">
        <f t="shared" si="22"/>
        <v>0.5</v>
      </c>
    </row>
    <row r="1395" spans="1:4" s="10" customFormat="1" ht="16.5">
      <c r="A1395" s="22" t="s">
        <v>1380</v>
      </c>
      <c r="B1395" s="9" t="s">
        <v>1381</v>
      </c>
      <c r="C1395" s="4">
        <v>0.6</v>
      </c>
      <c r="D1395" s="2">
        <f t="shared" si="22"/>
        <v>0.4</v>
      </c>
    </row>
    <row r="1396" spans="1:4">
      <c r="A1396" s="8" t="s">
        <v>1382</v>
      </c>
      <c r="B1396" s="9" t="s">
        <v>1383</v>
      </c>
      <c r="C1396" s="4">
        <v>0.6</v>
      </c>
      <c r="D1396" s="2">
        <f t="shared" si="22"/>
        <v>0.4</v>
      </c>
    </row>
    <row r="1397" spans="1:4">
      <c r="A1397" s="8" t="s">
        <v>1384</v>
      </c>
      <c r="B1397" s="9" t="s">
        <v>1385</v>
      </c>
      <c r="C1397" s="4">
        <v>0.5</v>
      </c>
      <c r="D1397" s="2">
        <f t="shared" si="22"/>
        <v>0.5</v>
      </c>
    </row>
    <row r="1398" spans="1:4">
      <c r="A1398" s="8" t="s">
        <v>1386</v>
      </c>
      <c r="B1398" s="9" t="s">
        <v>1387</v>
      </c>
      <c r="C1398" s="4">
        <v>0.6</v>
      </c>
      <c r="D1398" s="2">
        <f t="shared" si="22"/>
        <v>0.4</v>
      </c>
    </row>
    <row r="1399" spans="1:4">
      <c r="A1399" s="8" t="s">
        <v>1388</v>
      </c>
      <c r="B1399" s="9" t="s">
        <v>1389</v>
      </c>
      <c r="C1399" s="4">
        <v>0.1</v>
      </c>
      <c r="D1399" s="2">
        <f t="shared" si="22"/>
        <v>0.9</v>
      </c>
    </row>
    <row r="1400" spans="1:4">
      <c r="A1400" s="8" t="s">
        <v>1390</v>
      </c>
      <c r="B1400" s="9" t="s">
        <v>1391</v>
      </c>
      <c r="C1400" s="4">
        <v>0.6</v>
      </c>
      <c r="D1400" s="2">
        <f t="shared" si="22"/>
        <v>0.4</v>
      </c>
    </row>
    <row r="1401" spans="1:4">
      <c r="A1401" s="8" t="s">
        <v>1392</v>
      </c>
      <c r="B1401" s="9" t="s">
        <v>1393</v>
      </c>
      <c r="C1401" s="4">
        <v>0.5</v>
      </c>
      <c r="D1401" s="2">
        <f t="shared" si="22"/>
        <v>0.5</v>
      </c>
    </row>
    <row r="1402" spans="1:4">
      <c r="A1402" s="8" t="s">
        <v>1394</v>
      </c>
      <c r="B1402" s="9" t="s">
        <v>1395</v>
      </c>
      <c r="C1402" s="4">
        <v>0.6</v>
      </c>
      <c r="D1402" s="2">
        <f t="shared" si="22"/>
        <v>0.4</v>
      </c>
    </row>
    <row r="1403" spans="1:4">
      <c r="A1403" s="8" t="s">
        <v>1396</v>
      </c>
      <c r="B1403" s="9" t="s">
        <v>1397</v>
      </c>
      <c r="C1403" s="4">
        <v>0.25</v>
      </c>
      <c r="D1403" s="2">
        <f t="shared" si="22"/>
        <v>0.75</v>
      </c>
    </row>
    <row r="1404" spans="1:4" s="10" customFormat="1" ht="16.5">
      <c r="A1404" s="22" t="s">
        <v>1398</v>
      </c>
      <c r="B1404" s="9" t="s">
        <v>1399</v>
      </c>
      <c r="C1404" s="4">
        <v>0.6</v>
      </c>
      <c r="D1404" s="2">
        <f t="shared" si="22"/>
        <v>0.4</v>
      </c>
    </row>
    <row r="1405" spans="1:4">
      <c r="A1405" s="8" t="s">
        <v>1400</v>
      </c>
      <c r="B1405" s="9" t="s">
        <v>1401</v>
      </c>
      <c r="C1405" s="4">
        <v>0.6</v>
      </c>
      <c r="D1405" s="2">
        <f t="shared" si="22"/>
        <v>0.4</v>
      </c>
    </row>
    <row r="1406" spans="1:4">
      <c r="A1406" s="8" t="s">
        <v>1402</v>
      </c>
      <c r="B1406" s="9" t="s">
        <v>1403</v>
      </c>
      <c r="C1406" s="4">
        <v>0.5</v>
      </c>
      <c r="D1406" s="2">
        <f t="shared" si="22"/>
        <v>0.5</v>
      </c>
    </row>
    <row r="1407" spans="1:4">
      <c r="A1407" s="8" t="s">
        <v>1404</v>
      </c>
      <c r="B1407" s="9" t="s">
        <v>1405</v>
      </c>
      <c r="C1407" s="4">
        <v>0.6</v>
      </c>
      <c r="D1407" s="2">
        <f t="shared" si="22"/>
        <v>0.4</v>
      </c>
    </row>
    <row r="1408" spans="1:4">
      <c r="A1408" s="8" t="s">
        <v>1406</v>
      </c>
      <c r="B1408" s="9" t="s">
        <v>1407</v>
      </c>
      <c r="C1408" s="4">
        <v>0.4</v>
      </c>
      <c r="D1408" s="2">
        <f t="shared" si="22"/>
        <v>0.6</v>
      </c>
    </row>
    <row r="1409" spans="1:4">
      <c r="A1409" s="8" t="s">
        <v>1408</v>
      </c>
      <c r="B1409" s="9" t="s">
        <v>1409</v>
      </c>
      <c r="C1409" s="4">
        <v>0.6</v>
      </c>
      <c r="D1409" s="2">
        <f t="shared" si="22"/>
        <v>0.4</v>
      </c>
    </row>
    <row r="1410" spans="1:4">
      <c r="A1410" s="8" t="s">
        <v>1410</v>
      </c>
      <c r="B1410" s="9" t="s">
        <v>1411</v>
      </c>
      <c r="C1410" s="4">
        <v>0.55000000000000004</v>
      </c>
      <c r="D1410" s="2">
        <f t="shared" si="22"/>
        <v>0.44999999999999996</v>
      </c>
    </row>
    <row r="1411" spans="1:4">
      <c r="A1411" s="8" t="s">
        <v>1412</v>
      </c>
      <c r="B1411" s="9" t="s">
        <v>1413</v>
      </c>
      <c r="C1411" s="4">
        <v>0.45</v>
      </c>
      <c r="D1411" s="2">
        <f t="shared" si="22"/>
        <v>0.55000000000000004</v>
      </c>
    </row>
    <row r="1412" spans="1:4">
      <c r="A1412" s="8" t="s">
        <v>1414</v>
      </c>
      <c r="B1412" s="9" t="s">
        <v>1415</v>
      </c>
      <c r="C1412" s="4">
        <v>0.6</v>
      </c>
      <c r="D1412" s="2">
        <f t="shared" si="22"/>
        <v>0.4</v>
      </c>
    </row>
    <row r="1413" spans="1:4">
      <c r="A1413" s="8" t="s">
        <v>1416</v>
      </c>
      <c r="B1413" s="9" t="s">
        <v>1417</v>
      </c>
      <c r="C1413" s="4">
        <v>0.6</v>
      </c>
      <c r="D1413" s="2">
        <f t="shared" si="22"/>
        <v>0.4</v>
      </c>
    </row>
    <row r="1414" spans="1:4">
      <c r="A1414" s="8" t="s">
        <v>1418</v>
      </c>
      <c r="B1414" s="9" t="s">
        <v>1419</v>
      </c>
      <c r="C1414" s="4">
        <v>0.6</v>
      </c>
      <c r="D1414" s="2">
        <f t="shared" si="22"/>
        <v>0.4</v>
      </c>
    </row>
    <row r="1415" spans="1:4">
      <c r="A1415" s="8" t="s">
        <v>1420</v>
      </c>
      <c r="B1415" s="9" t="s">
        <v>1421</v>
      </c>
      <c r="C1415" s="4">
        <v>0.6</v>
      </c>
      <c r="D1415" s="2">
        <f t="shared" si="22"/>
        <v>0.4</v>
      </c>
    </row>
    <row r="1416" spans="1:4" s="10" customFormat="1" ht="16.5">
      <c r="A1416" s="22" t="s">
        <v>1422</v>
      </c>
      <c r="B1416" s="9" t="s">
        <v>1423</v>
      </c>
      <c r="C1416" s="4">
        <v>0.6</v>
      </c>
      <c r="D1416" s="2">
        <f t="shared" si="22"/>
        <v>0.4</v>
      </c>
    </row>
    <row r="1417" spans="1:4">
      <c r="A1417" s="8" t="s">
        <v>1424</v>
      </c>
      <c r="B1417" s="9" t="s">
        <v>1425</v>
      </c>
      <c r="C1417" s="4">
        <v>0.6</v>
      </c>
      <c r="D1417" s="2">
        <f t="shared" si="22"/>
        <v>0.4</v>
      </c>
    </row>
    <row r="1418" spans="1:4">
      <c r="A1418" s="8" t="s">
        <v>1426</v>
      </c>
      <c r="B1418" s="9" t="s">
        <v>1427</v>
      </c>
      <c r="C1418" s="4">
        <v>0.6</v>
      </c>
      <c r="D1418" s="2">
        <f t="shared" si="22"/>
        <v>0.4</v>
      </c>
    </row>
    <row r="1419" spans="1:4">
      <c r="A1419" s="8" t="s">
        <v>1428</v>
      </c>
      <c r="B1419" s="9" t="s">
        <v>1429</v>
      </c>
      <c r="C1419" s="4">
        <v>0.6</v>
      </c>
      <c r="D1419" s="2">
        <f t="shared" si="22"/>
        <v>0.4</v>
      </c>
    </row>
    <row r="1420" spans="1:4">
      <c r="A1420" s="8" t="s">
        <v>1430</v>
      </c>
      <c r="B1420" s="9" t="s">
        <v>1431</v>
      </c>
      <c r="C1420" s="4">
        <v>0.6</v>
      </c>
      <c r="D1420" s="2">
        <f t="shared" si="22"/>
        <v>0.4</v>
      </c>
    </row>
    <row r="1421" spans="1:4">
      <c r="A1421" s="8" t="s">
        <v>1432</v>
      </c>
      <c r="B1421" s="9" t="s">
        <v>1433</v>
      </c>
      <c r="C1421" s="4">
        <v>0.5</v>
      </c>
      <c r="D1421" s="2">
        <f t="shared" si="22"/>
        <v>0.5</v>
      </c>
    </row>
    <row r="1422" spans="1:4">
      <c r="A1422" s="8" t="s">
        <v>1434</v>
      </c>
      <c r="B1422" s="9" t="s">
        <v>1435</v>
      </c>
      <c r="C1422" s="4">
        <v>0.7</v>
      </c>
      <c r="D1422" s="2">
        <f t="shared" si="22"/>
        <v>0.30000000000000004</v>
      </c>
    </row>
    <row r="1423" spans="1:4">
      <c r="A1423" s="8" t="s">
        <v>1436</v>
      </c>
      <c r="B1423" s="9" t="s">
        <v>1437</v>
      </c>
      <c r="C1423" s="4">
        <v>0.4</v>
      </c>
      <c r="D1423" s="2">
        <f t="shared" si="22"/>
        <v>0.6</v>
      </c>
    </row>
    <row r="1424" spans="1:4">
      <c r="A1424" s="8" t="s">
        <v>1438</v>
      </c>
      <c r="B1424" s="9" t="s">
        <v>1439</v>
      </c>
      <c r="C1424" s="4">
        <v>0.4</v>
      </c>
      <c r="D1424" s="2">
        <f t="shared" si="22"/>
        <v>0.6</v>
      </c>
    </row>
    <row r="1425" spans="1:4">
      <c r="A1425" s="8" t="s">
        <v>1440</v>
      </c>
      <c r="B1425" s="9" t="s">
        <v>1441</v>
      </c>
      <c r="C1425" s="4">
        <v>0.5</v>
      </c>
      <c r="D1425" s="2">
        <f t="shared" si="22"/>
        <v>0.5</v>
      </c>
    </row>
    <row r="1426" spans="1:4">
      <c r="A1426" s="8" t="s">
        <v>1442</v>
      </c>
      <c r="B1426" s="9" t="s">
        <v>1443</v>
      </c>
      <c r="C1426" s="4">
        <v>0.6</v>
      </c>
      <c r="D1426" s="2">
        <f t="shared" si="22"/>
        <v>0.4</v>
      </c>
    </row>
    <row r="1427" spans="1:4">
      <c r="A1427" s="8" t="s">
        <v>1444</v>
      </c>
      <c r="B1427" s="9" t="s">
        <v>1445</v>
      </c>
      <c r="C1427" s="4">
        <v>0.4</v>
      </c>
      <c r="D1427" s="2">
        <f t="shared" si="22"/>
        <v>0.6</v>
      </c>
    </row>
    <row r="1428" spans="1:4" s="23" customFormat="1" ht="16.5">
      <c r="A1428" s="22" t="s">
        <v>1446</v>
      </c>
      <c r="B1428" s="9" t="s">
        <v>1447</v>
      </c>
      <c r="C1428" s="4">
        <v>0.6</v>
      </c>
      <c r="D1428" s="2">
        <f t="shared" si="22"/>
        <v>0.4</v>
      </c>
    </row>
    <row r="1429" spans="1:4">
      <c r="A1429" s="8" t="s">
        <v>1448</v>
      </c>
      <c r="B1429" s="9" t="s">
        <v>1449</v>
      </c>
      <c r="C1429" s="4">
        <v>0.6</v>
      </c>
      <c r="D1429" s="2">
        <f t="shared" si="22"/>
        <v>0.4</v>
      </c>
    </row>
    <row r="1430" spans="1:4">
      <c r="A1430" s="8" t="s">
        <v>1450</v>
      </c>
      <c r="B1430" s="9" t="s">
        <v>1451</v>
      </c>
      <c r="C1430" s="4">
        <v>0.6</v>
      </c>
      <c r="D1430" s="2">
        <f t="shared" si="22"/>
        <v>0.4</v>
      </c>
    </row>
    <row r="1431" spans="1:4">
      <c r="A1431" s="8" t="s">
        <v>1452</v>
      </c>
      <c r="B1431" s="9" t="s">
        <v>1453</v>
      </c>
      <c r="C1431" s="4">
        <v>0.6</v>
      </c>
      <c r="D1431" s="2">
        <f t="shared" si="22"/>
        <v>0.4</v>
      </c>
    </row>
    <row r="1432" spans="1:4">
      <c r="A1432" s="8" t="s">
        <v>1454</v>
      </c>
      <c r="B1432" s="9" t="s">
        <v>1455</v>
      </c>
      <c r="C1432" s="4">
        <v>0.5</v>
      </c>
      <c r="D1432" s="2">
        <f t="shared" si="22"/>
        <v>0.5</v>
      </c>
    </row>
    <row r="1433" spans="1:4">
      <c r="A1433" s="8" t="s">
        <v>1456</v>
      </c>
      <c r="B1433" s="9" t="s">
        <v>1457</v>
      </c>
      <c r="C1433" s="4">
        <v>0.6</v>
      </c>
      <c r="D1433" s="2">
        <f t="shared" si="22"/>
        <v>0.4</v>
      </c>
    </row>
    <row r="1434" spans="1:4">
      <c r="A1434" s="8" t="s">
        <v>1458</v>
      </c>
      <c r="B1434" s="9" t="s">
        <v>1459</v>
      </c>
      <c r="C1434" s="4">
        <v>0.5</v>
      </c>
      <c r="D1434" s="2">
        <f t="shared" si="22"/>
        <v>0.5</v>
      </c>
    </row>
    <row r="1435" spans="1:4">
      <c r="A1435" s="8" t="s">
        <v>1460</v>
      </c>
      <c r="B1435" s="9" t="s">
        <v>1461</v>
      </c>
      <c r="C1435" s="4">
        <v>0.6</v>
      </c>
      <c r="D1435" s="2">
        <f t="shared" ref="D1435:D1501" si="23">100%-C1435</f>
        <v>0.4</v>
      </c>
    </row>
    <row r="1436" spans="1:4">
      <c r="A1436" s="8" t="s">
        <v>1462</v>
      </c>
      <c r="B1436" s="9" t="s">
        <v>1463</v>
      </c>
      <c r="C1436" s="4">
        <v>0.5</v>
      </c>
      <c r="D1436" s="2">
        <f t="shared" si="23"/>
        <v>0.5</v>
      </c>
    </row>
    <row r="1437" spans="1:4">
      <c r="A1437" s="8" t="s">
        <v>1464</v>
      </c>
      <c r="B1437" s="9" t="s">
        <v>1465</v>
      </c>
      <c r="C1437" s="4">
        <v>0.6</v>
      </c>
      <c r="D1437" s="2">
        <f t="shared" si="23"/>
        <v>0.4</v>
      </c>
    </row>
    <row r="1438" spans="1:4">
      <c r="A1438" s="8" t="s">
        <v>1466</v>
      </c>
      <c r="B1438" s="9" t="s">
        <v>1467</v>
      </c>
      <c r="C1438" s="4">
        <v>0.6</v>
      </c>
      <c r="D1438" s="2">
        <f t="shared" si="23"/>
        <v>0.4</v>
      </c>
    </row>
    <row r="1439" spans="1:4">
      <c r="A1439" s="8" t="s">
        <v>1468</v>
      </c>
      <c r="B1439" s="9" t="s">
        <v>1469</v>
      </c>
      <c r="C1439" s="4">
        <v>0.65</v>
      </c>
      <c r="D1439" s="2">
        <f t="shared" si="23"/>
        <v>0.35</v>
      </c>
    </row>
    <row r="1440" spans="1:4">
      <c r="A1440" s="8" t="s">
        <v>1470</v>
      </c>
      <c r="B1440" s="9" t="s">
        <v>1471</v>
      </c>
      <c r="C1440" s="4">
        <v>0.6</v>
      </c>
      <c r="D1440" s="2">
        <f t="shared" si="23"/>
        <v>0.4</v>
      </c>
    </row>
    <row r="1441" spans="1:4">
      <c r="A1441" s="8" t="s">
        <v>1472</v>
      </c>
      <c r="B1441" s="9" t="s">
        <v>1473</v>
      </c>
      <c r="C1441" s="4">
        <v>0.5</v>
      </c>
      <c r="D1441" s="2">
        <f t="shared" si="23"/>
        <v>0.5</v>
      </c>
    </row>
    <row r="1442" spans="1:4">
      <c r="A1442" s="8" t="s">
        <v>1474</v>
      </c>
      <c r="B1442" s="9" t="s">
        <v>1475</v>
      </c>
      <c r="C1442" s="4">
        <v>0.3</v>
      </c>
      <c r="D1442" s="2">
        <f t="shared" si="23"/>
        <v>0.7</v>
      </c>
    </row>
    <row r="1443" spans="1:4" s="10" customFormat="1" ht="16.5">
      <c r="A1443" s="22" t="s">
        <v>1476</v>
      </c>
      <c r="B1443" s="9" t="s">
        <v>1477</v>
      </c>
      <c r="C1443" s="4">
        <v>0.6</v>
      </c>
      <c r="D1443" s="2">
        <f t="shared" si="23"/>
        <v>0.4</v>
      </c>
    </row>
    <row r="1444" spans="1:4">
      <c r="A1444" s="8" t="s">
        <v>1478</v>
      </c>
      <c r="B1444" s="9" t="s">
        <v>1479</v>
      </c>
      <c r="C1444" s="4">
        <v>0.45</v>
      </c>
      <c r="D1444" s="2">
        <f t="shared" si="23"/>
        <v>0.55000000000000004</v>
      </c>
    </row>
    <row r="1445" spans="1:4">
      <c r="A1445" s="8" t="s">
        <v>1480</v>
      </c>
      <c r="B1445" s="9" t="s">
        <v>1481</v>
      </c>
      <c r="C1445" s="4">
        <v>0.6</v>
      </c>
      <c r="D1445" s="2">
        <f t="shared" si="23"/>
        <v>0.4</v>
      </c>
    </row>
    <row r="1446" spans="1:4">
      <c r="A1446" s="8" t="s">
        <v>1482</v>
      </c>
      <c r="B1446" s="9" t="s">
        <v>1483</v>
      </c>
      <c r="C1446" s="4">
        <v>0.6</v>
      </c>
      <c r="D1446" s="2">
        <f t="shared" si="23"/>
        <v>0.4</v>
      </c>
    </row>
    <row r="1447" spans="1:4">
      <c r="A1447" s="8" t="s">
        <v>1484</v>
      </c>
      <c r="B1447" s="9" t="s">
        <v>1485</v>
      </c>
      <c r="C1447" s="4">
        <v>0.5</v>
      </c>
      <c r="D1447" s="2">
        <f t="shared" si="23"/>
        <v>0.5</v>
      </c>
    </row>
    <row r="1448" spans="1:4">
      <c r="A1448" s="8" t="s">
        <v>1486</v>
      </c>
      <c r="B1448" s="9" t="s">
        <v>1487</v>
      </c>
      <c r="C1448" s="4">
        <v>0.6</v>
      </c>
      <c r="D1448" s="2">
        <f t="shared" si="23"/>
        <v>0.4</v>
      </c>
    </row>
    <row r="1449" spans="1:4">
      <c r="A1449" s="8" t="s">
        <v>1488</v>
      </c>
      <c r="B1449" s="9" t="s">
        <v>1489</v>
      </c>
      <c r="C1449" s="4">
        <v>0.7</v>
      </c>
      <c r="D1449" s="2">
        <f t="shared" si="23"/>
        <v>0.30000000000000004</v>
      </c>
    </row>
    <row r="1450" spans="1:4">
      <c r="A1450" s="8" t="s">
        <v>1490</v>
      </c>
      <c r="B1450" s="9" t="s">
        <v>1491</v>
      </c>
      <c r="C1450" s="4">
        <v>0.6</v>
      </c>
      <c r="D1450" s="2">
        <f t="shared" si="23"/>
        <v>0.4</v>
      </c>
    </row>
    <row r="1451" spans="1:4" s="10" customFormat="1" ht="16.5">
      <c r="A1451" s="22" t="s">
        <v>1492</v>
      </c>
      <c r="B1451" s="9" t="s">
        <v>1493</v>
      </c>
      <c r="C1451" s="4">
        <v>0.6</v>
      </c>
      <c r="D1451" s="2">
        <f t="shared" si="23"/>
        <v>0.4</v>
      </c>
    </row>
    <row r="1452" spans="1:4">
      <c r="A1452" s="8" t="s">
        <v>1494</v>
      </c>
      <c r="B1452" s="9" t="s">
        <v>1495</v>
      </c>
      <c r="C1452" s="4">
        <v>0.6</v>
      </c>
      <c r="D1452" s="2">
        <f t="shared" si="23"/>
        <v>0.4</v>
      </c>
    </row>
    <row r="1453" spans="1:4">
      <c r="A1453" s="8" t="s">
        <v>1496</v>
      </c>
      <c r="B1453" s="9" t="s">
        <v>1497</v>
      </c>
      <c r="C1453" s="4">
        <v>0.6</v>
      </c>
      <c r="D1453" s="2">
        <f t="shared" si="23"/>
        <v>0.4</v>
      </c>
    </row>
    <row r="1454" spans="1:4">
      <c r="A1454" s="8" t="s">
        <v>1498</v>
      </c>
      <c r="B1454" s="9" t="s">
        <v>1499</v>
      </c>
      <c r="C1454" s="4">
        <v>0.3</v>
      </c>
      <c r="D1454" s="2">
        <f t="shared" si="23"/>
        <v>0.7</v>
      </c>
    </row>
    <row r="1455" spans="1:4">
      <c r="A1455" s="8" t="s">
        <v>1500</v>
      </c>
      <c r="B1455" s="9" t="s">
        <v>1501</v>
      </c>
      <c r="C1455" s="4">
        <v>0.55000000000000004</v>
      </c>
      <c r="D1455" s="2">
        <f t="shared" si="23"/>
        <v>0.44999999999999996</v>
      </c>
    </row>
    <row r="1456" spans="1:4">
      <c r="A1456" s="8" t="s">
        <v>1502</v>
      </c>
      <c r="B1456" s="9" t="s">
        <v>1503</v>
      </c>
      <c r="C1456" s="4">
        <v>0.6</v>
      </c>
      <c r="D1456" s="2">
        <f t="shared" si="23"/>
        <v>0.4</v>
      </c>
    </row>
    <row r="1457" spans="1:4">
      <c r="A1457" s="8" t="s">
        <v>1504</v>
      </c>
      <c r="B1457" s="9" t="s">
        <v>1505</v>
      </c>
      <c r="C1457" s="4">
        <v>0.6</v>
      </c>
      <c r="D1457" s="2">
        <f t="shared" si="23"/>
        <v>0.4</v>
      </c>
    </row>
    <row r="1458" spans="1:4">
      <c r="A1458" s="8" t="s">
        <v>1506</v>
      </c>
      <c r="B1458" s="9" t="s">
        <v>1507</v>
      </c>
      <c r="C1458" s="4">
        <v>0.6</v>
      </c>
      <c r="D1458" s="2">
        <f t="shared" si="23"/>
        <v>0.4</v>
      </c>
    </row>
    <row r="1459" spans="1:4">
      <c r="A1459" s="8" t="s">
        <v>1508</v>
      </c>
      <c r="B1459" s="9" t="s">
        <v>1509</v>
      </c>
      <c r="C1459" s="4">
        <v>0.55000000000000004</v>
      </c>
      <c r="D1459" s="2">
        <f t="shared" si="23"/>
        <v>0.44999999999999996</v>
      </c>
    </row>
    <row r="1460" spans="1:4">
      <c r="A1460" s="8" t="s">
        <v>1510</v>
      </c>
      <c r="B1460" s="9" t="s">
        <v>1511</v>
      </c>
      <c r="C1460" s="4">
        <v>0.6</v>
      </c>
      <c r="D1460" s="2">
        <f t="shared" si="23"/>
        <v>0.4</v>
      </c>
    </row>
    <row r="1461" spans="1:4">
      <c r="A1461" s="8" t="s">
        <v>1512</v>
      </c>
      <c r="B1461" s="9" t="s">
        <v>1513</v>
      </c>
      <c r="C1461" s="4">
        <v>0.6</v>
      </c>
      <c r="D1461" s="2">
        <f t="shared" si="23"/>
        <v>0.4</v>
      </c>
    </row>
    <row r="1462" spans="1:4">
      <c r="A1462" s="8" t="s">
        <v>1514</v>
      </c>
      <c r="B1462" s="9" t="s">
        <v>1515</v>
      </c>
      <c r="C1462" s="4">
        <v>0.5</v>
      </c>
      <c r="D1462" s="2">
        <f t="shared" si="23"/>
        <v>0.5</v>
      </c>
    </row>
    <row r="1463" spans="1:4">
      <c r="A1463" s="8" t="s">
        <v>1516</v>
      </c>
      <c r="B1463" s="9" t="s">
        <v>1517</v>
      </c>
      <c r="C1463" s="4">
        <v>0.6</v>
      </c>
      <c r="D1463" s="2">
        <f t="shared" si="23"/>
        <v>0.4</v>
      </c>
    </row>
    <row r="1464" spans="1:4">
      <c r="A1464" s="8" t="s">
        <v>1518</v>
      </c>
      <c r="B1464" s="9" t="s">
        <v>1519</v>
      </c>
      <c r="C1464" s="4">
        <v>0.4</v>
      </c>
      <c r="D1464" s="2">
        <f t="shared" si="23"/>
        <v>0.6</v>
      </c>
    </row>
    <row r="1465" spans="1:4">
      <c r="A1465" s="8" t="s">
        <v>1520</v>
      </c>
      <c r="B1465" s="9" t="s">
        <v>1521</v>
      </c>
      <c r="C1465" s="4">
        <v>0.6</v>
      </c>
      <c r="D1465" s="2">
        <f t="shared" si="23"/>
        <v>0.4</v>
      </c>
    </row>
    <row r="1466" spans="1:4">
      <c r="A1466" s="8" t="s">
        <v>1522</v>
      </c>
      <c r="B1466" s="9" t="s">
        <v>1523</v>
      </c>
      <c r="C1466" s="4">
        <v>0.6</v>
      </c>
      <c r="D1466" s="2">
        <f t="shared" si="23"/>
        <v>0.4</v>
      </c>
    </row>
    <row r="1467" spans="1:4">
      <c r="A1467" s="8" t="s">
        <v>1524</v>
      </c>
      <c r="B1467" s="9" t="s">
        <v>1525</v>
      </c>
      <c r="C1467" s="4">
        <v>0.6</v>
      </c>
      <c r="D1467" s="2">
        <f t="shared" si="23"/>
        <v>0.4</v>
      </c>
    </row>
    <row r="1468" spans="1:4">
      <c r="A1468" s="8" t="s">
        <v>1526</v>
      </c>
      <c r="B1468" s="9" t="s">
        <v>1527</v>
      </c>
      <c r="C1468" s="4">
        <v>0.6</v>
      </c>
      <c r="D1468" s="2">
        <f t="shared" si="23"/>
        <v>0.4</v>
      </c>
    </row>
    <row r="1469" spans="1:4">
      <c r="A1469" s="8" t="s">
        <v>1528</v>
      </c>
      <c r="B1469" s="9" t="s">
        <v>1529</v>
      </c>
      <c r="C1469" s="4">
        <v>0.6</v>
      </c>
      <c r="D1469" s="2">
        <f t="shared" si="23"/>
        <v>0.4</v>
      </c>
    </row>
    <row r="1470" spans="1:4">
      <c r="A1470" s="8" t="s">
        <v>1530</v>
      </c>
      <c r="B1470" s="9" t="s">
        <v>1531</v>
      </c>
      <c r="C1470" s="4">
        <v>0.65</v>
      </c>
      <c r="D1470" s="2">
        <f t="shared" si="23"/>
        <v>0.35</v>
      </c>
    </row>
    <row r="1471" spans="1:4">
      <c r="A1471" s="8" t="s">
        <v>1532</v>
      </c>
      <c r="B1471" s="9" t="s">
        <v>1533</v>
      </c>
      <c r="C1471" s="4">
        <v>0.5</v>
      </c>
      <c r="D1471" s="2">
        <f t="shared" si="23"/>
        <v>0.5</v>
      </c>
    </row>
    <row r="1472" spans="1:4">
      <c r="A1472" s="8" t="s">
        <v>1534</v>
      </c>
      <c r="B1472" s="9" t="s">
        <v>1535</v>
      </c>
      <c r="C1472" s="4">
        <v>0.65</v>
      </c>
      <c r="D1472" s="2">
        <f t="shared" si="23"/>
        <v>0.35</v>
      </c>
    </row>
    <row r="1473" spans="1:4">
      <c r="A1473" s="8" t="s">
        <v>1536</v>
      </c>
      <c r="B1473" s="9" t="s">
        <v>1537</v>
      </c>
      <c r="C1473" s="4">
        <v>0.6</v>
      </c>
      <c r="D1473" s="2">
        <f t="shared" si="23"/>
        <v>0.4</v>
      </c>
    </row>
    <row r="1474" spans="1:4">
      <c r="A1474" s="8" t="s">
        <v>1538</v>
      </c>
      <c r="B1474" s="9" t="s">
        <v>1539</v>
      </c>
      <c r="C1474" s="4">
        <v>0.6</v>
      </c>
      <c r="D1474" s="2">
        <f t="shared" si="23"/>
        <v>0.4</v>
      </c>
    </row>
    <row r="1475" spans="1:4">
      <c r="A1475" s="8" t="s">
        <v>1540</v>
      </c>
      <c r="B1475" s="9" t="s">
        <v>1541</v>
      </c>
      <c r="C1475" s="4">
        <v>0.6</v>
      </c>
      <c r="D1475" s="2">
        <f t="shared" si="23"/>
        <v>0.4</v>
      </c>
    </row>
    <row r="1476" spans="1:4">
      <c r="A1476" s="8" t="s">
        <v>1542</v>
      </c>
      <c r="B1476" s="9" t="s">
        <v>1543</v>
      </c>
      <c r="C1476" s="4">
        <v>0.35</v>
      </c>
      <c r="D1476" s="2">
        <f t="shared" si="23"/>
        <v>0.65</v>
      </c>
    </row>
    <row r="1477" spans="1:4" s="10" customFormat="1" ht="16.5">
      <c r="A1477" s="22" t="s">
        <v>1544</v>
      </c>
      <c r="B1477" s="9" t="s">
        <v>1545</v>
      </c>
      <c r="C1477" s="4">
        <v>0.6</v>
      </c>
      <c r="D1477" s="2">
        <f t="shared" si="23"/>
        <v>0.4</v>
      </c>
    </row>
    <row r="1478" spans="1:4">
      <c r="A1478" s="8" t="s">
        <v>1546</v>
      </c>
      <c r="B1478" s="9" t="s">
        <v>1547</v>
      </c>
      <c r="C1478" s="4">
        <v>0.6</v>
      </c>
      <c r="D1478" s="2">
        <f t="shared" si="23"/>
        <v>0.4</v>
      </c>
    </row>
    <row r="1479" spans="1:4">
      <c r="A1479" s="8" t="s">
        <v>1548</v>
      </c>
      <c r="B1479" s="9" t="s">
        <v>1549</v>
      </c>
      <c r="C1479" s="4">
        <v>0.6</v>
      </c>
      <c r="D1479" s="2">
        <f t="shared" si="23"/>
        <v>0.4</v>
      </c>
    </row>
    <row r="1480" spans="1:4">
      <c r="A1480" s="8" t="s">
        <v>1550</v>
      </c>
      <c r="B1480" s="9" t="s">
        <v>1551</v>
      </c>
      <c r="C1480" s="4">
        <v>0.6</v>
      </c>
      <c r="D1480" s="2">
        <f t="shared" si="23"/>
        <v>0.4</v>
      </c>
    </row>
    <row r="1481" spans="1:4">
      <c r="A1481" s="8" t="s">
        <v>1552</v>
      </c>
      <c r="B1481" s="9" t="s">
        <v>1553</v>
      </c>
      <c r="C1481" s="4">
        <v>0.6</v>
      </c>
      <c r="D1481" s="2">
        <f t="shared" si="23"/>
        <v>0.4</v>
      </c>
    </row>
    <row r="1482" spans="1:4">
      <c r="A1482" s="8" t="s">
        <v>1554</v>
      </c>
      <c r="B1482" s="9" t="s">
        <v>1555</v>
      </c>
      <c r="C1482" s="4">
        <v>0.6</v>
      </c>
      <c r="D1482" s="2">
        <f t="shared" si="23"/>
        <v>0.4</v>
      </c>
    </row>
    <row r="1483" spans="1:4">
      <c r="A1483" s="8" t="s">
        <v>1556</v>
      </c>
      <c r="B1483" s="9" t="s">
        <v>1557</v>
      </c>
      <c r="C1483" s="4">
        <v>0.6</v>
      </c>
      <c r="D1483" s="2">
        <f t="shared" si="23"/>
        <v>0.4</v>
      </c>
    </row>
    <row r="1484" spans="1:4">
      <c r="A1484" s="8" t="s">
        <v>1558</v>
      </c>
      <c r="B1484" s="9" t="s">
        <v>1559</v>
      </c>
      <c r="C1484" s="4">
        <v>0.55000000000000004</v>
      </c>
      <c r="D1484" s="2">
        <f t="shared" si="23"/>
        <v>0.44999999999999996</v>
      </c>
    </row>
    <row r="1485" spans="1:4">
      <c r="A1485" s="8" t="s">
        <v>1560</v>
      </c>
      <c r="B1485" s="9" t="s">
        <v>1561</v>
      </c>
      <c r="C1485" s="4">
        <v>0.7</v>
      </c>
      <c r="D1485" s="2">
        <f t="shared" si="23"/>
        <v>0.30000000000000004</v>
      </c>
    </row>
    <row r="1486" spans="1:4">
      <c r="A1486" s="8" t="s">
        <v>1562</v>
      </c>
      <c r="B1486" s="9" t="s">
        <v>1563</v>
      </c>
      <c r="C1486" s="4">
        <v>0.5</v>
      </c>
      <c r="D1486" s="2">
        <f t="shared" si="23"/>
        <v>0.5</v>
      </c>
    </row>
    <row r="1487" spans="1:4">
      <c r="A1487" s="8" t="s">
        <v>1564</v>
      </c>
      <c r="B1487" s="9" t="s">
        <v>1565</v>
      </c>
      <c r="C1487" s="4">
        <v>0.6</v>
      </c>
      <c r="D1487" s="2">
        <f t="shared" si="23"/>
        <v>0.4</v>
      </c>
    </row>
    <row r="1488" spans="1:4">
      <c r="A1488" s="8" t="s">
        <v>1566</v>
      </c>
      <c r="B1488" s="9" t="s">
        <v>1567</v>
      </c>
      <c r="C1488" s="4">
        <v>0.6</v>
      </c>
      <c r="D1488" s="2">
        <f t="shared" si="23"/>
        <v>0.4</v>
      </c>
    </row>
    <row r="1489" spans="1:4">
      <c r="A1489" s="8" t="s">
        <v>1568</v>
      </c>
      <c r="B1489" s="9" t="s">
        <v>1569</v>
      </c>
      <c r="C1489" s="4">
        <v>0.5</v>
      </c>
      <c r="D1489" s="2">
        <f t="shared" si="23"/>
        <v>0.5</v>
      </c>
    </row>
    <row r="1490" spans="1:4">
      <c r="A1490" s="8" t="s">
        <v>1570</v>
      </c>
      <c r="B1490" s="9" t="s">
        <v>1571</v>
      </c>
      <c r="C1490" s="4">
        <v>0.5</v>
      </c>
      <c r="D1490" s="2">
        <f t="shared" si="23"/>
        <v>0.5</v>
      </c>
    </row>
    <row r="1491" spans="1:4">
      <c r="A1491" s="8" t="s">
        <v>1572</v>
      </c>
      <c r="B1491" s="9" t="s">
        <v>1573</v>
      </c>
      <c r="C1491" s="4">
        <v>0.6</v>
      </c>
      <c r="D1491" s="2">
        <f t="shared" si="23"/>
        <v>0.4</v>
      </c>
    </row>
    <row r="1492" spans="1:4">
      <c r="A1492" s="8" t="s">
        <v>1574</v>
      </c>
      <c r="B1492" s="9" t="s">
        <v>1575</v>
      </c>
      <c r="C1492" s="4">
        <v>0.6</v>
      </c>
      <c r="D1492" s="2">
        <f t="shared" si="23"/>
        <v>0.4</v>
      </c>
    </row>
    <row r="1493" spans="1:4">
      <c r="A1493" s="8" t="s">
        <v>1576</v>
      </c>
      <c r="B1493" s="9" t="s">
        <v>1577</v>
      </c>
      <c r="C1493" s="4">
        <v>0.6</v>
      </c>
      <c r="D1493" s="2">
        <f t="shared" si="23"/>
        <v>0.4</v>
      </c>
    </row>
    <row r="1494" spans="1:4">
      <c r="A1494" s="8" t="s">
        <v>1578</v>
      </c>
      <c r="B1494" s="9" t="s">
        <v>1579</v>
      </c>
      <c r="C1494" s="4">
        <v>0.6</v>
      </c>
      <c r="D1494" s="2">
        <f t="shared" si="23"/>
        <v>0.4</v>
      </c>
    </row>
    <row r="1495" spans="1:4">
      <c r="A1495" s="8" t="s">
        <v>1580</v>
      </c>
      <c r="B1495" s="9" t="s">
        <v>1581</v>
      </c>
      <c r="C1495" s="4">
        <v>0.6</v>
      </c>
      <c r="D1495" s="2">
        <f t="shared" si="23"/>
        <v>0.4</v>
      </c>
    </row>
    <row r="1496" spans="1:4">
      <c r="A1496" s="8" t="s">
        <v>1582</v>
      </c>
      <c r="B1496" s="9" t="s">
        <v>1583</v>
      </c>
      <c r="C1496" s="4">
        <v>0.6</v>
      </c>
      <c r="D1496" s="2">
        <f t="shared" si="23"/>
        <v>0.4</v>
      </c>
    </row>
    <row r="1497" spans="1:4" s="10" customFormat="1" ht="16.5">
      <c r="A1497" s="22" t="s">
        <v>1584</v>
      </c>
      <c r="B1497" s="9" t="s">
        <v>1585</v>
      </c>
      <c r="C1497" s="4">
        <v>0.5</v>
      </c>
      <c r="D1497" s="2">
        <f>100%-C1497</f>
        <v>0.5</v>
      </c>
    </row>
    <row r="1498" spans="1:4">
      <c r="A1498" s="8" t="s">
        <v>1586</v>
      </c>
      <c r="B1498" s="9" t="s">
        <v>1587</v>
      </c>
      <c r="C1498" s="4">
        <v>0.5</v>
      </c>
      <c r="D1498" s="2">
        <f t="shared" si="23"/>
        <v>0.5</v>
      </c>
    </row>
    <row r="1499" spans="1:4">
      <c r="A1499" s="8" t="s">
        <v>1588</v>
      </c>
      <c r="B1499" s="9" t="s">
        <v>1589</v>
      </c>
      <c r="C1499" s="4">
        <v>0.6</v>
      </c>
      <c r="D1499" s="2">
        <f t="shared" si="23"/>
        <v>0.4</v>
      </c>
    </row>
    <row r="1500" spans="1:4">
      <c r="A1500" s="8" t="s">
        <v>1590</v>
      </c>
      <c r="B1500" s="9" t="s">
        <v>1591</v>
      </c>
      <c r="C1500" s="4">
        <v>0.5</v>
      </c>
      <c r="D1500" s="2">
        <f t="shared" si="23"/>
        <v>0.5</v>
      </c>
    </row>
    <row r="1501" spans="1:4">
      <c r="A1501" s="8" t="s">
        <v>1592</v>
      </c>
      <c r="B1501" s="9" t="s">
        <v>1593</v>
      </c>
      <c r="C1501" s="4">
        <v>0.6</v>
      </c>
      <c r="D1501" s="2">
        <f t="shared" si="23"/>
        <v>0.4</v>
      </c>
    </row>
    <row r="1502" spans="1:4">
      <c r="A1502" s="8" t="s">
        <v>1594</v>
      </c>
      <c r="B1502" s="9" t="s">
        <v>1595</v>
      </c>
      <c r="C1502" s="4">
        <v>0.6</v>
      </c>
      <c r="D1502" s="2">
        <f t="shared" ref="D1502:D1538" si="24">100%-C1502</f>
        <v>0.4</v>
      </c>
    </row>
    <row r="1503" spans="1:4">
      <c r="A1503" s="8" t="s">
        <v>1596</v>
      </c>
      <c r="B1503" s="9" t="s">
        <v>1597</v>
      </c>
      <c r="C1503" s="4">
        <v>0.7</v>
      </c>
      <c r="D1503" s="2">
        <f t="shared" si="24"/>
        <v>0.30000000000000004</v>
      </c>
    </row>
    <row r="1504" spans="1:4">
      <c r="A1504" s="8" t="s">
        <v>1598</v>
      </c>
      <c r="B1504" s="9" t="s">
        <v>1599</v>
      </c>
      <c r="C1504" s="4">
        <v>0.6</v>
      </c>
      <c r="D1504" s="2">
        <f t="shared" si="24"/>
        <v>0.4</v>
      </c>
    </row>
    <row r="1505" spans="1:4">
      <c r="A1505" s="8" t="s">
        <v>1600</v>
      </c>
      <c r="B1505" s="9" t="s">
        <v>1601</v>
      </c>
      <c r="C1505" s="4">
        <v>0.6</v>
      </c>
      <c r="D1505" s="2">
        <f t="shared" si="24"/>
        <v>0.4</v>
      </c>
    </row>
    <row r="1506" spans="1:4">
      <c r="A1506" s="8" t="s">
        <v>1602</v>
      </c>
      <c r="B1506" s="9" t="s">
        <v>1603</v>
      </c>
      <c r="C1506" s="4">
        <v>0.5</v>
      </c>
      <c r="D1506" s="2">
        <f t="shared" si="24"/>
        <v>0.5</v>
      </c>
    </row>
    <row r="1507" spans="1:4">
      <c r="A1507" s="8" t="s">
        <v>1604</v>
      </c>
      <c r="B1507" s="9" t="s">
        <v>1605</v>
      </c>
      <c r="C1507" s="4">
        <v>0.6</v>
      </c>
      <c r="D1507" s="2">
        <f t="shared" si="24"/>
        <v>0.4</v>
      </c>
    </row>
    <row r="1508" spans="1:4">
      <c r="A1508" s="8" t="s">
        <v>1606</v>
      </c>
      <c r="B1508" s="9" t="s">
        <v>1607</v>
      </c>
      <c r="C1508" s="4">
        <v>0.3</v>
      </c>
      <c r="D1508" s="2">
        <f t="shared" si="24"/>
        <v>0.7</v>
      </c>
    </row>
    <row r="1509" spans="1:4">
      <c r="A1509" s="8" t="s">
        <v>1608</v>
      </c>
      <c r="B1509" s="9" t="s">
        <v>1609</v>
      </c>
      <c r="C1509" s="4">
        <v>0.6</v>
      </c>
      <c r="D1509" s="2">
        <f t="shared" si="24"/>
        <v>0.4</v>
      </c>
    </row>
    <row r="1510" spans="1:4">
      <c r="A1510" s="8" t="s">
        <v>1610</v>
      </c>
      <c r="B1510" s="9" t="s">
        <v>1611</v>
      </c>
      <c r="C1510" s="4">
        <v>0.5</v>
      </c>
      <c r="D1510" s="2">
        <f t="shared" si="24"/>
        <v>0.5</v>
      </c>
    </row>
    <row r="1511" spans="1:4">
      <c r="A1511" s="8" t="s">
        <v>1612</v>
      </c>
      <c r="B1511" s="9" t="s">
        <v>1613</v>
      </c>
      <c r="C1511" s="4">
        <v>0.6</v>
      </c>
      <c r="D1511" s="2">
        <f t="shared" si="24"/>
        <v>0.4</v>
      </c>
    </row>
    <row r="1512" spans="1:4">
      <c r="A1512" s="8" t="s">
        <v>1614</v>
      </c>
      <c r="B1512" s="9" t="s">
        <v>1615</v>
      </c>
      <c r="C1512" s="4">
        <v>0.6</v>
      </c>
      <c r="D1512" s="2">
        <f t="shared" si="24"/>
        <v>0.4</v>
      </c>
    </row>
    <row r="1513" spans="1:4">
      <c r="A1513" s="8" t="s">
        <v>1616</v>
      </c>
      <c r="B1513" s="9" t="s">
        <v>1617</v>
      </c>
      <c r="C1513" s="4">
        <v>0.6</v>
      </c>
      <c r="D1513" s="2">
        <f t="shared" si="24"/>
        <v>0.4</v>
      </c>
    </row>
    <row r="1514" spans="1:4">
      <c r="A1514" s="8" t="s">
        <v>1618</v>
      </c>
      <c r="B1514" s="9" t="s">
        <v>1619</v>
      </c>
      <c r="C1514" s="4">
        <v>0.6</v>
      </c>
      <c r="D1514" s="2">
        <f t="shared" si="24"/>
        <v>0.4</v>
      </c>
    </row>
    <row r="1515" spans="1:4">
      <c r="A1515" s="8" t="s">
        <v>1620</v>
      </c>
      <c r="B1515" s="9" t="s">
        <v>1621</v>
      </c>
      <c r="C1515" s="4">
        <v>0.4</v>
      </c>
      <c r="D1515" s="2">
        <f t="shared" si="24"/>
        <v>0.6</v>
      </c>
    </row>
    <row r="1516" spans="1:4">
      <c r="A1516" s="8" t="s">
        <v>1622</v>
      </c>
      <c r="B1516" s="9" t="s">
        <v>1623</v>
      </c>
      <c r="C1516" s="4">
        <v>0.6</v>
      </c>
      <c r="D1516" s="2">
        <f t="shared" si="24"/>
        <v>0.4</v>
      </c>
    </row>
    <row r="1517" spans="1:4">
      <c r="A1517" s="8" t="s">
        <v>1624</v>
      </c>
      <c r="B1517" s="9" t="s">
        <v>1625</v>
      </c>
      <c r="C1517" s="4">
        <v>0.65</v>
      </c>
      <c r="D1517" s="2">
        <f t="shared" si="24"/>
        <v>0.35</v>
      </c>
    </row>
    <row r="1518" spans="1:4">
      <c r="A1518" s="8" t="s">
        <v>1626</v>
      </c>
      <c r="B1518" s="9" t="s">
        <v>1627</v>
      </c>
      <c r="C1518" s="4">
        <v>0.3</v>
      </c>
      <c r="D1518" s="2">
        <f t="shared" si="24"/>
        <v>0.7</v>
      </c>
    </row>
    <row r="1519" spans="1:4">
      <c r="A1519" s="8" t="s">
        <v>1628</v>
      </c>
      <c r="B1519" s="9" t="s">
        <v>1629</v>
      </c>
      <c r="C1519" s="4">
        <v>0.6</v>
      </c>
      <c r="D1519" s="2">
        <f t="shared" si="24"/>
        <v>0.4</v>
      </c>
    </row>
    <row r="1520" spans="1:4" s="10" customFormat="1" ht="16.5">
      <c r="A1520" s="22" t="s">
        <v>1630</v>
      </c>
      <c r="B1520" s="9" t="s">
        <v>1631</v>
      </c>
      <c r="C1520" s="4">
        <v>0.5</v>
      </c>
      <c r="D1520" s="2">
        <f t="shared" si="24"/>
        <v>0.5</v>
      </c>
    </row>
    <row r="1521" spans="1:4">
      <c r="A1521" s="8" t="s">
        <v>1632</v>
      </c>
      <c r="B1521" s="9" t="s">
        <v>1633</v>
      </c>
      <c r="C1521" s="4">
        <v>0.5</v>
      </c>
      <c r="D1521" s="2">
        <f t="shared" si="24"/>
        <v>0.5</v>
      </c>
    </row>
    <row r="1522" spans="1:4">
      <c r="A1522" s="8" t="s">
        <v>1634</v>
      </c>
      <c r="B1522" s="9" t="s">
        <v>1635</v>
      </c>
      <c r="C1522" s="4">
        <v>0.6</v>
      </c>
      <c r="D1522" s="2">
        <f t="shared" si="24"/>
        <v>0.4</v>
      </c>
    </row>
    <row r="1523" spans="1:4">
      <c r="A1523" s="8" t="s">
        <v>1636</v>
      </c>
      <c r="B1523" s="9" t="s">
        <v>1637</v>
      </c>
      <c r="C1523" s="4">
        <v>0.6</v>
      </c>
      <c r="D1523" s="2">
        <f t="shared" si="24"/>
        <v>0.4</v>
      </c>
    </row>
    <row r="1524" spans="1:4">
      <c r="A1524" s="8" t="s">
        <v>1638</v>
      </c>
      <c r="B1524" s="9" t="s">
        <v>1639</v>
      </c>
      <c r="C1524" s="4">
        <v>0.6</v>
      </c>
      <c r="D1524" s="2">
        <f t="shared" si="24"/>
        <v>0.4</v>
      </c>
    </row>
    <row r="1525" spans="1:4">
      <c r="A1525" s="8" t="s">
        <v>1640</v>
      </c>
      <c r="B1525" s="9" t="s">
        <v>1641</v>
      </c>
      <c r="C1525" s="4">
        <v>0.5</v>
      </c>
      <c r="D1525" s="2">
        <f t="shared" si="24"/>
        <v>0.5</v>
      </c>
    </row>
    <row r="1526" spans="1:4" s="10" customFormat="1" ht="16.5">
      <c r="A1526" s="22" t="s">
        <v>1642</v>
      </c>
      <c r="B1526" s="9" t="s">
        <v>1643</v>
      </c>
      <c r="C1526" s="4">
        <v>0.5</v>
      </c>
      <c r="D1526" s="2">
        <f t="shared" si="24"/>
        <v>0.5</v>
      </c>
    </row>
    <row r="1527" spans="1:4">
      <c r="A1527" s="8" t="s">
        <v>1644</v>
      </c>
      <c r="B1527" s="9" t="s">
        <v>1645</v>
      </c>
      <c r="C1527" s="4">
        <v>0.6</v>
      </c>
      <c r="D1527" s="2">
        <f t="shared" si="24"/>
        <v>0.4</v>
      </c>
    </row>
    <row r="1528" spans="1:4">
      <c r="A1528" s="8" t="s">
        <v>1646</v>
      </c>
      <c r="B1528" s="9" t="s">
        <v>1647</v>
      </c>
      <c r="C1528" s="4">
        <v>0.2</v>
      </c>
      <c r="D1528" s="2">
        <f t="shared" si="24"/>
        <v>0.8</v>
      </c>
    </row>
    <row r="1529" spans="1:4" s="10" customFormat="1" ht="16.5">
      <c r="A1529" s="22" t="s">
        <v>1648</v>
      </c>
      <c r="B1529" s="9" t="s">
        <v>1649</v>
      </c>
      <c r="C1529" s="4">
        <v>0.6</v>
      </c>
      <c r="D1529" s="2">
        <f t="shared" si="24"/>
        <v>0.4</v>
      </c>
    </row>
    <row r="1530" spans="1:4">
      <c r="A1530" s="8" t="s">
        <v>1650</v>
      </c>
      <c r="B1530" s="9" t="s">
        <v>1651</v>
      </c>
      <c r="C1530" s="4">
        <v>0.5</v>
      </c>
      <c r="D1530" s="2">
        <f t="shared" si="24"/>
        <v>0.5</v>
      </c>
    </row>
    <row r="1531" spans="1:4" s="10" customFormat="1" ht="16.5">
      <c r="A1531" s="22" t="s">
        <v>1652</v>
      </c>
      <c r="B1531" s="9" t="s">
        <v>1653</v>
      </c>
      <c r="C1531" s="4">
        <v>0.4</v>
      </c>
      <c r="D1531" s="2">
        <f t="shared" si="24"/>
        <v>0.6</v>
      </c>
    </row>
    <row r="1532" spans="1:4">
      <c r="A1532" s="8" t="s">
        <v>1654</v>
      </c>
      <c r="B1532" s="9" t="s">
        <v>1655</v>
      </c>
      <c r="C1532" s="4">
        <v>0.6</v>
      </c>
      <c r="D1532" s="2">
        <f t="shared" si="24"/>
        <v>0.4</v>
      </c>
    </row>
    <row r="1533" spans="1:4">
      <c r="A1533" s="8" t="s">
        <v>1656</v>
      </c>
      <c r="B1533" s="9" t="s">
        <v>1657</v>
      </c>
      <c r="C1533" s="4">
        <v>0.6</v>
      </c>
      <c r="D1533" s="2">
        <f t="shared" si="24"/>
        <v>0.4</v>
      </c>
    </row>
    <row r="1534" spans="1:4">
      <c r="A1534" s="8" t="s">
        <v>1658</v>
      </c>
      <c r="B1534" s="9" t="s">
        <v>1659</v>
      </c>
      <c r="C1534" s="4">
        <v>0.5</v>
      </c>
      <c r="D1534" s="2">
        <f t="shared" si="24"/>
        <v>0.5</v>
      </c>
    </row>
    <row r="1535" spans="1:4">
      <c r="A1535" s="8" t="s">
        <v>1660</v>
      </c>
      <c r="B1535" s="9" t="s">
        <v>1661</v>
      </c>
      <c r="C1535" s="4">
        <v>0.65</v>
      </c>
      <c r="D1535" s="2">
        <f t="shared" si="24"/>
        <v>0.35</v>
      </c>
    </row>
    <row r="1536" spans="1:4">
      <c r="A1536" s="8" t="s">
        <v>1662</v>
      </c>
      <c r="B1536" s="9" t="s">
        <v>1663</v>
      </c>
      <c r="C1536" s="4">
        <v>0.6</v>
      </c>
      <c r="D1536" s="2">
        <f t="shared" si="24"/>
        <v>0.4</v>
      </c>
    </row>
    <row r="1537" spans="1:4">
      <c r="A1537" s="8" t="s">
        <v>1664</v>
      </c>
      <c r="B1537" s="9" t="s">
        <v>1665</v>
      </c>
      <c r="C1537" s="4">
        <v>0.6</v>
      </c>
      <c r="D1537" s="2">
        <f t="shared" si="24"/>
        <v>0.4</v>
      </c>
    </row>
    <row r="1538" spans="1:4" s="10" customFormat="1" ht="16.5">
      <c r="A1538" s="22" t="s">
        <v>1666</v>
      </c>
      <c r="B1538" s="9" t="s">
        <v>1667</v>
      </c>
      <c r="C1538" s="4">
        <v>0.65</v>
      </c>
      <c r="D1538" s="2">
        <f t="shared" si="24"/>
        <v>0.35</v>
      </c>
    </row>
    <row r="1540" spans="1:4" ht="33.75" customHeight="1"/>
    <row r="1541" spans="1:4" ht="102" customHeight="1"/>
    <row r="1542" spans="1:4" ht="118.5" customHeight="1"/>
    <row r="1543" spans="1:4" ht="30.75" customHeight="1">
      <c r="A1543" s="5"/>
      <c r="B1543" s="11"/>
      <c r="C1543" s="21" t="s">
        <v>1668</v>
      </c>
      <c r="D1543" s="20"/>
    </row>
    <row r="1544" spans="1:4" s="6" customFormat="1" ht="12.75">
      <c r="A1544" s="12" t="s">
        <v>863</v>
      </c>
      <c r="B1544" s="13" t="s">
        <v>620</v>
      </c>
      <c r="C1544" s="14" t="s">
        <v>1669</v>
      </c>
      <c r="D1544" s="15" t="s">
        <v>622</v>
      </c>
    </row>
    <row r="1545" spans="1:4">
      <c r="A1545" s="8" t="s">
        <v>1670</v>
      </c>
      <c r="B1545" s="9" t="s">
        <v>1671</v>
      </c>
      <c r="C1545" s="4">
        <v>0.65</v>
      </c>
      <c r="D1545" s="2">
        <f>100%-C1545</f>
        <v>0.35</v>
      </c>
    </row>
    <row r="1546" spans="1:4">
      <c r="A1546" s="8" t="s">
        <v>1672</v>
      </c>
      <c r="B1546" s="9" t="s">
        <v>1673</v>
      </c>
      <c r="C1546" s="4">
        <v>0.65</v>
      </c>
      <c r="D1546" s="2">
        <f t="shared" ref="D1546:D1592" si="25">100%-C1546</f>
        <v>0.35</v>
      </c>
    </row>
    <row r="1547" spans="1:4">
      <c r="A1547" s="8" t="s">
        <v>1674</v>
      </c>
      <c r="B1547" s="9" t="s">
        <v>1675</v>
      </c>
      <c r="C1547" s="4">
        <v>0.6</v>
      </c>
      <c r="D1547" s="2">
        <f t="shared" si="25"/>
        <v>0.4</v>
      </c>
    </row>
    <row r="1548" spans="1:4">
      <c r="A1548" s="8" t="s">
        <v>1676</v>
      </c>
      <c r="B1548" s="9" t="s">
        <v>1677</v>
      </c>
      <c r="C1548" s="4">
        <v>0.65</v>
      </c>
      <c r="D1548" s="2">
        <f t="shared" si="25"/>
        <v>0.35</v>
      </c>
    </row>
    <row r="1549" spans="1:4">
      <c r="A1549" s="8" t="s">
        <v>1678</v>
      </c>
      <c r="B1549" s="9" t="s">
        <v>1679</v>
      </c>
      <c r="C1549" s="4">
        <v>0.65</v>
      </c>
      <c r="D1549" s="2">
        <f t="shared" si="25"/>
        <v>0.35</v>
      </c>
    </row>
    <row r="1550" spans="1:4">
      <c r="A1550" s="8" t="s">
        <v>1680</v>
      </c>
      <c r="B1550" s="9" t="s">
        <v>1681</v>
      </c>
      <c r="C1550" s="4">
        <v>0.6</v>
      </c>
      <c r="D1550" s="2">
        <f t="shared" si="25"/>
        <v>0.4</v>
      </c>
    </row>
    <row r="1551" spans="1:4">
      <c r="A1551" s="8" t="s">
        <v>1682</v>
      </c>
      <c r="B1551" s="9" t="s">
        <v>1683</v>
      </c>
      <c r="C1551" s="4">
        <v>0.65</v>
      </c>
      <c r="D1551" s="2">
        <f t="shared" si="25"/>
        <v>0.35</v>
      </c>
    </row>
    <row r="1552" spans="1:4">
      <c r="A1552" s="8" t="s">
        <v>1684</v>
      </c>
      <c r="B1552" s="9" t="s">
        <v>1685</v>
      </c>
      <c r="C1552" s="4">
        <v>0.5</v>
      </c>
      <c r="D1552" s="2">
        <f t="shared" si="25"/>
        <v>0.5</v>
      </c>
    </row>
    <row r="1553" spans="1:4">
      <c r="A1553" s="8" t="s">
        <v>1686</v>
      </c>
      <c r="B1553" s="9" t="s">
        <v>1687</v>
      </c>
      <c r="C1553" s="4">
        <v>0.5</v>
      </c>
      <c r="D1553" s="2">
        <f t="shared" si="25"/>
        <v>0.5</v>
      </c>
    </row>
    <row r="1554" spans="1:4">
      <c r="A1554" s="8" t="s">
        <v>1688</v>
      </c>
      <c r="B1554" s="9" t="s">
        <v>1689</v>
      </c>
      <c r="C1554" s="4">
        <v>0.5</v>
      </c>
      <c r="D1554" s="2">
        <f t="shared" si="25"/>
        <v>0.5</v>
      </c>
    </row>
    <row r="1555" spans="1:4">
      <c r="A1555" s="8" t="s">
        <v>1690</v>
      </c>
      <c r="B1555" s="9" t="s">
        <v>1691</v>
      </c>
      <c r="C1555" s="4">
        <v>0.55000000000000004</v>
      </c>
      <c r="D1555" s="2">
        <f t="shared" si="25"/>
        <v>0.44999999999999996</v>
      </c>
    </row>
    <row r="1556" spans="1:4">
      <c r="A1556" s="8" t="s">
        <v>1692</v>
      </c>
      <c r="B1556" s="9" t="s">
        <v>1693</v>
      </c>
      <c r="C1556" s="4">
        <v>0.65</v>
      </c>
      <c r="D1556" s="2">
        <f t="shared" si="25"/>
        <v>0.35</v>
      </c>
    </row>
    <row r="1557" spans="1:4">
      <c r="A1557" s="8" t="s">
        <v>1694</v>
      </c>
      <c r="B1557" s="9" t="s">
        <v>1695</v>
      </c>
      <c r="C1557" s="4">
        <v>0.65</v>
      </c>
      <c r="D1557" s="2">
        <f t="shared" si="25"/>
        <v>0.35</v>
      </c>
    </row>
    <row r="1558" spans="1:4" s="30" customFormat="1" ht="15.75">
      <c r="A1558" s="8" t="s">
        <v>1696</v>
      </c>
      <c r="B1558" s="9" t="s">
        <v>1697</v>
      </c>
      <c r="C1558" s="4">
        <v>0.4</v>
      </c>
      <c r="D1558" s="2">
        <f t="shared" si="25"/>
        <v>0.6</v>
      </c>
    </row>
    <row r="1559" spans="1:4">
      <c r="A1559" s="8" t="s">
        <v>1698</v>
      </c>
      <c r="B1559" s="9" t="s">
        <v>1699</v>
      </c>
      <c r="C1559" s="4">
        <v>0.65</v>
      </c>
      <c r="D1559" s="2">
        <f t="shared" si="25"/>
        <v>0.35</v>
      </c>
    </row>
    <row r="1560" spans="1:4">
      <c r="A1560" s="8" t="s">
        <v>1700</v>
      </c>
      <c r="B1560" s="9" t="s">
        <v>1701</v>
      </c>
      <c r="C1560" s="4">
        <v>0.65</v>
      </c>
      <c r="D1560" s="2">
        <f t="shared" si="25"/>
        <v>0.35</v>
      </c>
    </row>
    <row r="1561" spans="1:4">
      <c r="A1561" s="8" t="s">
        <v>1702</v>
      </c>
      <c r="B1561" s="9" t="s">
        <v>1703</v>
      </c>
      <c r="C1561" s="4">
        <v>0.65</v>
      </c>
      <c r="D1561" s="2">
        <f t="shared" si="25"/>
        <v>0.35</v>
      </c>
    </row>
    <row r="1562" spans="1:4">
      <c r="A1562" s="8" t="s">
        <v>1704</v>
      </c>
      <c r="B1562" s="9" t="s">
        <v>1705</v>
      </c>
      <c r="C1562" s="4">
        <v>0.6</v>
      </c>
      <c r="D1562" s="2">
        <f t="shared" si="25"/>
        <v>0.4</v>
      </c>
    </row>
    <row r="1563" spans="1:4">
      <c r="A1563" s="8" t="s">
        <v>1706</v>
      </c>
      <c r="B1563" s="9" t="s">
        <v>1707</v>
      </c>
      <c r="C1563" s="4">
        <v>0.5</v>
      </c>
      <c r="D1563" s="2">
        <f t="shared" si="25"/>
        <v>0.5</v>
      </c>
    </row>
    <row r="1564" spans="1:4">
      <c r="A1564" s="8" t="s">
        <v>1708</v>
      </c>
      <c r="B1564" s="9" t="s">
        <v>1709</v>
      </c>
      <c r="C1564" s="4">
        <v>0.65</v>
      </c>
      <c r="D1564" s="2">
        <f t="shared" si="25"/>
        <v>0.35</v>
      </c>
    </row>
    <row r="1565" spans="1:4">
      <c r="A1565" s="8" t="s">
        <v>1710</v>
      </c>
      <c r="B1565" s="9" t="s">
        <v>1711</v>
      </c>
      <c r="C1565" s="4">
        <v>0.6</v>
      </c>
      <c r="D1565" s="2">
        <f t="shared" si="25"/>
        <v>0.4</v>
      </c>
    </row>
    <row r="1566" spans="1:4">
      <c r="A1566" s="8" t="s">
        <v>1712</v>
      </c>
      <c r="B1566" s="9" t="s">
        <v>1713</v>
      </c>
      <c r="C1566" s="4">
        <v>0.6</v>
      </c>
      <c r="D1566" s="2">
        <f t="shared" si="25"/>
        <v>0.4</v>
      </c>
    </row>
    <row r="1567" spans="1:4">
      <c r="A1567" s="8" t="s">
        <v>1714</v>
      </c>
      <c r="B1567" s="9" t="s">
        <v>1715</v>
      </c>
      <c r="C1567" s="4">
        <v>0.65</v>
      </c>
      <c r="D1567" s="2">
        <f t="shared" si="25"/>
        <v>0.35</v>
      </c>
    </row>
    <row r="1568" spans="1:4">
      <c r="A1568" s="8" t="s">
        <v>1716</v>
      </c>
      <c r="B1568" s="9" t="s">
        <v>1717</v>
      </c>
      <c r="C1568" s="4">
        <v>0.65</v>
      </c>
      <c r="D1568" s="2">
        <f t="shared" si="25"/>
        <v>0.35</v>
      </c>
    </row>
    <row r="1569" spans="1:4">
      <c r="A1569" s="8" t="s">
        <v>1718</v>
      </c>
      <c r="B1569" s="9" t="s">
        <v>1719</v>
      </c>
      <c r="C1569" s="4">
        <v>0.65</v>
      </c>
      <c r="D1569" s="2">
        <f t="shared" si="25"/>
        <v>0.35</v>
      </c>
    </row>
    <row r="1570" spans="1:4">
      <c r="A1570" s="8" t="s">
        <v>1720</v>
      </c>
      <c r="B1570" s="9" t="s">
        <v>1721</v>
      </c>
      <c r="C1570" s="4">
        <v>0.65</v>
      </c>
      <c r="D1570" s="2">
        <f t="shared" si="25"/>
        <v>0.35</v>
      </c>
    </row>
    <row r="1571" spans="1:4">
      <c r="A1571" s="8" t="s">
        <v>1722</v>
      </c>
      <c r="B1571" s="9" t="s">
        <v>1723</v>
      </c>
      <c r="C1571" s="4">
        <v>0.3</v>
      </c>
      <c r="D1571" s="2">
        <f>100%-C1571</f>
        <v>0.7</v>
      </c>
    </row>
    <row r="1572" spans="1:4">
      <c r="A1572" s="8" t="s">
        <v>1724</v>
      </c>
      <c r="B1572" s="9" t="s">
        <v>1725</v>
      </c>
      <c r="C1572" s="4">
        <v>0.65</v>
      </c>
      <c r="D1572" s="2">
        <f t="shared" si="25"/>
        <v>0.35</v>
      </c>
    </row>
    <row r="1573" spans="1:4">
      <c r="A1573" s="8" t="s">
        <v>1726</v>
      </c>
      <c r="B1573" s="9" t="s">
        <v>1727</v>
      </c>
      <c r="C1573" s="4">
        <v>0.65</v>
      </c>
      <c r="D1573" s="2">
        <f t="shared" si="25"/>
        <v>0.35</v>
      </c>
    </row>
    <row r="1574" spans="1:4">
      <c r="A1574" s="8" t="s">
        <v>1728</v>
      </c>
      <c r="B1574" s="9" t="s">
        <v>1729</v>
      </c>
      <c r="C1574" s="4">
        <v>0.65</v>
      </c>
      <c r="D1574" s="2">
        <f t="shared" si="25"/>
        <v>0.35</v>
      </c>
    </row>
    <row r="1575" spans="1:4">
      <c r="A1575" s="8" t="s">
        <v>1730</v>
      </c>
      <c r="B1575" s="9" t="s">
        <v>1731</v>
      </c>
      <c r="C1575" s="4">
        <v>0.65</v>
      </c>
      <c r="D1575" s="2">
        <f t="shared" si="25"/>
        <v>0.35</v>
      </c>
    </row>
    <row r="1576" spans="1:4">
      <c r="A1576" s="8" t="s">
        <v>1732</v>
      </c>
      <c r="B1576" s="9" t="s">
        <v>1733</v>
      </c>
      <c r="C1576" s="4">
        <v>0.6</v>
      </c>
      <c r="D1576" s="2">
        <f t="shared" si="25"/>
        <v>0.4</v>
      </c>
    </row>
    <row r="1577" spans="1:4">
      <c r="A1577" s="8" t="s">
        <v>1734</v>
      </c>
      <c r="B1577" s="9" t="s">
        <v>1735</v>
      </c>
      <c r="C1577" s="4">
        <v>0.65</v>
      </c>
      <c r="D1577" s="2">
        <f t="shared" si="25"/>
        <v>0.35</v>
      </c>
    </row>
    <row r="1578" spans="1:4">
      <c r="A1578" s="8" t="s">
        <v>1736</v>
      </c>
      <c r="B1578" s="9" t="s">
        <v>1737</v>
      </c>
      <c r="C1578" s="4">
        <v>0.65</v>
      </c>
      <c r="D1578" s="2">
        <f t="shared" si="25"/>
        <v>0.35</v>
      </c>
    </row>
    <row r="1579" spans="1:4">
      <c r="A1579" s="8" t="s">
        <v>1738</v>
      </c>
      <c r="B1579" s="9" t="s">
        <v>1739</v>
      </c>
      <c r="C1579" s="4">
        <v>0.65</v>
      </c>
      <c r="D1579" s="2">
        <f t="shared" si="25"/>
        <v>0.35</v>
      </c>
    </row>
    <row r="1580" spans="1:4">
      <c r="A1580" s="8" t="s">
        <v>1740</v>
      </c>
      <c r="B1580" s="9" t="s">
        <v>1741</v>
      </c>
      <c r="C1580" s="4">
        <v>0.65</v>
      </c>
      <c r="D1580" s="2">
        <f t="shared" si="25"/>
        <v>0.35</v>
      </c>
    </row>
    <row r="1581" spans="1:4">
      <c r="A1581" s="8" t="s">
        <v>1742</v>
      </c>
      <c r="B1581" s="9" t="s">
        <v>1743</v>
      </c>
      <c r="C1581" s="4">
        <v>0.7</v>
      </c>
      <c r="D1581" s="2">
        <f t="shared" si="25"/>
        <v>0.30000000000000004</v>
      </c>
    </row>
    <row r="1582" spans="1:4">
      <c r="A1582" s="8" t="s">
        <v>1744</v>
      </c>
      <c r="B1582" s="9" t="s">
        <v>1745</v>
      </c>
      <c r="C1582" s="4">
        <v>0.6</v>
      </c>
      <c r="D1582" s="2">
        <f t="shared" si="25"/>
        <v>0.4</v>
      </c>
    </row>
    <row r="1583" spans="1:4">
      <c r="A1583" s="8" t="s">
        <v>1746</v>
      </c>
      <c r="B1583" s="9" t="s">
        <v>1747</v>
      </c>
      <c r="C1583" s="4">
        <v>0.7</v>
      </c>
      <c r="D1583" s="2">
        <f t="shared" si="25"/>
        <v>0.30000000000000004</v>
      </c>
    </row>
    <row r="1584" spans="1:4">
      <c r="A1584" s="8" t="s">
        <v>1748</v>
      </c>
      <c r="B1584" s="9" t="s">
        <v>1749</v>
      </c>
      <c r="C1584" s="4">
        <v>0.6</v>
      </c>
      <c r="D1584" s="2">
        <f t="shared" si="25"/>
        <v>0.4</v>
      </c>
    </row>
    <row r="1585" spans="1:4">
      <c r="A1585" s="8" t="s">
        <v>1750</v>
      </c>
      <c r="B1585" s="9" t="s">
        <v>1751</v>
      </c>
      <c r="C1585" s="4">
        <v>0.65</v>
      </c>
      <c r="D1585" s="2">
        <f t="shared" si="25"/>
        <v>0.35</v>
      </c>
    </row>
    <row r="1586" spans="1:4">
      <c r="A1586" s="8" t="s">
        <v>1752</v>
      </c>
      <c r="B1586" s="9" t="s">
        <v>1753</v>
      </c>
      <c r="C1586" s="4">
        <v>0.65</v>
      </c>
      <c r="D1586" s="2">
        <f t="shared" si="25"/>
        <v>0.35</v>
      </c>
    </row>
    <row r="1587" spans="1:4">
      <c r="A1587" s="8" t="s">
        <v>1754</v>
      </c>
      <c r="B1587" s="9" t="s">
        <v>1755</v>
      </c>
      <c r="C1587" s="4">
        <v>0.3</v>
      </c>
      <c r="D1587" s="2">
        <f t="shared" si="25"/>
        <v>0.7</v>
      </c>
    </row>
    <row r="1588" spans="1:4">
      <c r="A1588" s="8" t="s">
        <v>1756</v>
      </c>
      <c r="B1588" s="9" t="s">
        <v>1757</v>
      </c>
      <c r="C1588" s="4">
        <v>0.65</v>
      </c>
      <c r="D1588" s="2">
        <f t="shared" si="25"/>
        <v>0.35</v>
      </c>
    </row>
    <row r="1589" spans="1:4">
      <c r="A1589" s="8" t="s">
        <v>1758</v>
      </c>
      <c r="B1589" s="9" t="s">
        <v>1759</v>
      </c>
      <c r="C1589" s="4">
        <v>0.65</v>
      </c>
      <c r="D1589" s="2">
        <f t="shared" si="25"/>
        <v>0.35</v>
      </c>
    </row>
    <row r="1590" spans="1:4">
      <c r="A1590" s="8" t="s">
        <v>1760</v>
      </c>
      <c r="B1590" s="9" t="s">
        <v>1761</v>
      </c>
      <c r="C1590" s="4">
        <v>0.65</v>
      </c>
      <c r="D1590" s="2">
        <f t="shared" si="25"/>
        <v>0.35</v>
      </c>
    </row>
    <row r="1591" spans="1:4">
      <c r="A1591" s="8" t="s">
        <v>1762</v>
      </c>
      <c r="B1591" s="9" t="s">
        <v>1763</v>
      </c>
      <c r="C1591" s="4">
        <v>0.65</v>
      </c>
      <c r="D1591" s="2">
        <f t="shared" si="25"/>
        <v>0.35</v>
      </c>
    </row>
    <row r="1592" spans="1:4">
      <c r="A1592" s="8" t="s">
        <v>1764</v>
      </c>
      <c r="B1592" s="9" t="s">
        <v>1765</v>
      </c>
      <c r="C1592" s="4">
        <v>0.65</v>
      </c>
      <c r="D1592" s="2">
        <f t="shared" si="25"/>
        <v>0.35</v>
      </c>
    </row>
  </sheetData>
  <autoFilter ref="A5:D967"/>
  <phoneticPr fontId="2" type="noConversion"/>
  <pageMargins left="0.36229166666666668" right="0.32" top="0.39166666666666666" bottom="0.98425196850393704" header="0.51181102362204722" footer="0.51181102362204722"/>
  <pageSetup paperSize="9" scale="74" fitToHeight="0" orientation="portrait" horizontalDpi="300" verticalDpi="300" r:id="rId1"/>
  <headerFooter alignWithMargins="0"/>
  <rowBreaks count="3" manualBreakCount="3">
    <brk id="968" max="16383" man="1"/>
    <brk id="1287" max="16383" man="1"/>
    <brk id="15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7"/>
  <sheetViews>
    <sheetView topLeftCell="A247" workbookViewId="0">
      <selection sqref="A1:XFD1048576"/>
    </sheetView>
  </sheetViews>
  <sheetFormatPr defaultRowHeight="16.5"/>
  <cols>
    <col min="2" max="2" width="52.25" bestFit="1" customWidth="1"/>
    <col min="3" max="3" width="43.875" bestFit="1" customWidth="1"/>
  </cols>
  <sheetData>
    <row r="1" spans="1:3">
      <c r="A1" t="s">
        <v>1777</v>
      </c>
      <c r="B1" t="s">
        <v>1778</v>
      </c>
    </row>
    <row r="2" spans="1:3">
      <c r="C2" t="s">
        <v>1779</v>
      </c>
    </row>
    <row r="3" spans="1:3">
      <c r="A3">
        <v>28</v>
      </c>
      <c r="B3" t="s">
        <v>1780</v>
      </c>
      <c r="C3" s="31">
        <v>0.45</v>
      </c>
    </row>
    <row r="4" spans="1:3">
      <c r="A4">
        <v>32</v>
      </c>
      <c r="B4" t="s">
        <v>1781</v>
      </c>
      <c r="C4" s="31">
        <v>0.55000000000000004</v>
      </c>
    </row>
    <row r="5" spans="1:3">
      <c r="A5">
        <v>34</v>
      </c>
      <c r="B5" t="s">
        <v>1782</v>
      </c>
      <c r="C5" s="31">
        <v>0.65</v>
      </c>
    </row>
    <row r="6" spans="1:3">
      <c r="A6">
        <v>45</v>
      </c>
      <c r="B6" t="s">
        <v>1783</v>
      </c>
      <c r="C6" s="31">
        <v>0.75</v>
      </c>
    </row>
    <row r="7" spans="1:3">
      <c r="A7">
        <v>52</v>
      </c>
      <c r="B7" t="s">
        <v>1784</v>
      </c>
      <c r="C7" s="31">
        <v>0.65</v>
      </c>
    </row>
    <row r="8" spans="1:3">
      <c r="A8">
        <v>69</v>
      </c>
      <c r="B8" t="s">
        <v>1785</v>
      </c>
      <c r="C8" s="31">
        <v>0.8</v>
      </c>
    </row>
    <row r="9" spans="1:3">
      <c r="A9">
        <v>71</v>
      </c>
      <c r="B9" t="s">
        <v>1786</v>
      </c>
      <c r="C9" s="31">
        <v>0.65</v>
      </c>
    </row>
    <row r="10" spans="1:3">
      <c r="A10">
        <v>81</v>
      </c>
      <c r="B10" t="s">
        <v>1787</v>
      </c>
      <c r="C10" s="31">
        <v>0.75</v>
      </c>
    </row>
    <row r="11" spans="1:3">
      <c r="A11">
        <v>86</v>
      </c>
      <c r="B11" t="s">
        <v>1788</v>
      </c>
      <c r="C11" s="31">
        <v>0.5</v>
      </c>
    </row>
    <row r="12" spans="1:3">
      <c r="A12">
        <v>102</v>
      </c>
      <c r="B12" t="s">
        <v>1789</v>
      </c>
      <c r="C12" s="31">
        <v>0.2</v>
      </c>
    </row>
    <row r="13" spans="1:3">
      <c r="A13">
        <v>113</v>
      </c>
      <c r="B13" t="s">
        <v>1790</v>
      </c>
      <c r="C13" s="31">
        <v>0.2</v>
      </c>
    </row>
    <row r="14" spans="1:3">
      <c r="A14">
        <v>124</v>
      </c>
      <c r="B14" t="s">
        <v>1791</v>
      </c>
      <c r="C14" s="31">
        <v>0.5</v>
      </c>
    </row>
    <row r="15" spans="1:3">
      <c r="A15">
        <v>127</v>
      </c>
      <c r="B15" t="s">
        <v>1792</v>
      </c>
      <c r="C15" s="31">
        <v>0.6</v>
      </c>
    </row>
    <row r="16" spans="1:3">
      <c r="A16">
        <v>156</v>
      </c>
      <c r="B16" t="s">
        <v>1793</v>
      </c>
      <c r="C16" s="31">
        <v>0.5</v>
      </c>
    </row>
    <row r="17" spans="1:3">
      <c r="A17">
        <v>161</v>
      </c>
      <c r="B17" t="s">
        <v>1794</v>
      </c>
      <c r="C17" s="31">
        <v>0.5</v>
      </c>
    </row>
    <row r="18" spans="1:3">
      <c r="A18">
        <v>178</v>
      </c>
      <c r="B18" t="s">
        <v>1795</v>
      </c>
      <c r="C18" s="31">
        <v>0.75</v>
      </c>
    </row>
    <row r="19" spans="1:3">
      <c r="A19">
        <v>190</v>
      </c>
      <c r="B19" t="s">
        <v>1796</v>
      </c>
      <c r="C19" s="31">
        <v>0.1</v>
      </c>
    </row>
    <row r="20" spans="1:3">
      <c r="A20">
        <v>194</v>
      </c>
      <c r="B20" t="s">
        <v>1797</v>
      </c>
      <c r="C20" s="31">
        <v>0.55000000000000004</v>
      </c>
    </row>
    <row r="21" spans="1:3">
      <c r="A21">
        <v>196</v>
      </c>
      <c r="B21" t="s">
        <v>1798</v>
      </c>
      <c r="C21" s="31">
        <v>0.25</v>
      </c>
    </row>
    <row r="22" spans="1:3">
      <c r="A22">
        <v>220</v>
      </c>
      <c r="B22" t="s">
        <v>1799</v>
      </c>
      <c r="C22" s="31">
        <v>0.75</v>
      </c>
    </row>
    <row r="23" spans="1:3">
      <c r="A23">
        <v>244</v>
      </c>
      <c r="B23" t="s">
        <v>1800</v>
      </c>
      <c r="C23" s="31">
        <v>0.3</v>
      </c>
    </row>
    <row r="24" spans="1:3">
      <c r="A24">
        <v>282</v>
      </c>
      <c r="B24" t="s">
        <v>1801</v>
      </c>
      <c r="C24" s="31">
        <v>0</v>
      </c>
    </row>
    <row r="25" spans="1:3">
      <c r="A25">
        <v>288</v>
      </c>
      <c r="B25" t="s">
        <v>1802</v>
      </c>
      <c r="C25" s="31">
        <v>0.75</v>
      </c>
    </row>
    <row r="26" spans="1:3">
      <c r="A26">
        <v>289</v>
      </c>
      <c r="B26" t="s">
        <v>1803</v>
      </c>
      <c r="C26" s="31">
        <v>0.5</v>
      </c>
    </row>
    <row r="27" spans="1:3">
      <c r="A27">
        <v>308</v>
      </c>
      <c r="B27" t="s">
        <v>1804</v>
      </c>
      <c r="C27" s="31">
        <v>0.8</v>
      </c>
    </row>
    <row r="28" spans="1:3">
      <c r="A28">
        <v>317</v>
      </c>
      <c r="B28" t="s">
        <v>1805</v>
      </c>
      <c r="C28" s="31">
        <v>0.75</v>
      </c>
    </row>
    <row r="29" spans="1:3">
      <c r="A29">
        <v>321</v>
      </c>
      <c r="B29" t="s">
        <v>1806</v>
      </c>
      <c r="C29" s="31">
        <v>0.5</v>
      </c>
    </row>
    <row r="30" spans="1:3">
      <c r="A30">
        <v>323</v>
      </c>
      <c r="B30" t="s">
        <v>1807</v>
      </c>
      <c r="C30" s="31">
        <v>0.75</v>
      </c>
    </row>
    <row r="31" spans="1:3">
      <c r="A31">
        <v>336</v>
      </c>
      <c r="B31" t="s">
        <v>1808</v>
      </c>
      <c r="C31" s="31">
        <v>0.55000000000000004</v>
      </c>
    </row>
    <row r="32" spans="1:3">
      <c r="A32">
        <v>337</v>
      </c>
      <c r="B32" t="s">
        <v>1809</v>
      </c>
      <c r="C32" s="31">
        <v>0.75</v>
      </c>
    </row>
    <row r="33" spans="1:3">
      <c r="A33">
        <v>347</v>
      </c>
      <c r="B33" t="s">
        <v>1810</v>
      </c>
      <c r="C33" s="31">
        <v>0.8</v>
      </c>
    </row>
    <row r="34" spans="1:3">
      <c r="A34">
        <v>357</v>
      </c>
      <c r="B34" t="s">
        <v>1811</v>
      </c>
      <c r="C34" s="31">
        <v>0.2</v>
      </c>
    </row>
    <row r="35" spans="1:3">
      <c r="A35">
        <v>358</v>
      </c>
      <c r="B35" t="s">
        <v>1812</v>
      </c>
      <c r="C35" s="31">
        <v>0.75</v>
      </c>
    </row>
    <row r="36" spans="1:3">
      <c r="A36">
        <v>367</v>
      </c>
      <c r="B36" t="s">
        <v>1813</v>
      </c>
      <c r="C36" s="31">
        <v>0.55000000000000004</v>
      </c>
    </row>
    <row r="37" spans="1:3">
      <c r="A37">
        <v>368</v>
      </c>
      <c r="B37" t="s">
        <v>1814</v>
      </c>
      <c r="C37" s="31">
        <v>0.35</v>
      </c>
    </row>
    <row r="38" spans="1:3">
      <c r="A38">
        <v>373</v>
      </c>
      <c r="B38" t="s">
        <v>1815</v>
      </c>
      <c r="C38" s="31">
        <v>0.5</v>
      </c>
    </row>
    <row r="39" spans="1:3">
      <c r="A39">
        <v>386</v>
      </c>
      <c r="B39" t="s">
        <v>1816</v>
      </c>
      <c r="C39" s="31">
        <v>0.85</v>
      </c>
    </row>
    <row r="40" spans="1:3">
      <c r="A40">
        <v>393</v>
      </c>
      <c r="B40" t="s">
        <v>1817</v>
      </c>
      <c r="C40" s="31">
        <v>0.55000000000000004</v>
      </c>
    </row>
    <row r="41" spans="1:3">
      <c r="A41">
        <v>418</v>
      </c>
      <c r="B41" t="s">
        <v>1818</v>
      </c>
      <c r="C41" s="31">
        <v>0</v>
      </c>
    </row>
    <row r="42" spans="1:3">
      <c r="A42">
        <v>425</v>
      </c>
      <c r="B42" t="s">
        <v>1819</v>
      </c>
      <c r="C42" s="31">
        <v>0.55000000000000004</v>
      </c>
    </row>
    <row r="43" spans="1:3">
      <c r="A43">
        <v>432</v>
      </c>
      <c r="B43" t="s">
        <v>1820</v>
      </c>
      <c r="C43" s="31">
        <v>0.6</v>
      </c>
    </row>
    <row r="44" spans="1:3">
      <c r="A44">
        <v>435</v>
      </c>
      <c r="B44" t="s">
        <v>1821</v>
      </c>
      <c r="C44" s="31">
        <v>0.75</v>
      </c>
    </row>
    <row r="45" spans="1:3">
      <c r="A45">
        <v>460</v>
      </c>
      <c r="B45" t="s">
        <v>1822</v>
      </c>
      <c r="C45" s="31">
        <v>0.3</v>
      </c>
    </row>
    <row r="46" spans="1:3">
      <c r="A46">
        <v>480</v>
      </c>
      <c r="B46" t="s">
        <v>1823</v>
      </c>
      <c r="C46" s="31">
        <v>0.7</v>
      </c>
    </row>
    <row r="47" spans="1:3">
      <c r="A47">
        <v>494</v>
      </c>
      <c r="B47" t="s">
        <v>1824</v>
      </c>
      <c r="C47" s="31">
        <v>0.75</v>
      </c>
    </row>
    <row r="48" spans="1:3">
      <c r="A48">
        <v>497</v>
      </c>
      <c r="B48" t="s">
        <v>1825</v>
      </c>
      <c r="C48" s="31">
        <v>0.35</v>
      </c>
    </row>
    <row r="49" spans="1:3">
      <c r="A49">
        <v>506</v>
      </c>
      <c r="B49" t="s">
        <v>1826</v>
      </c>
      <c r="C49" s="31">
        <v>0.75</v>
      </c>
    </row>
    <row r="50" spans="1:3">
      <c r="A50">
        <v>517</v>
      </c>
      <c r="B50" t="s">
        <v>1827</v>
      </c>
      <c r="C50" s="31">
        <v>0.65</v>
      </c>
    </row>
    <row r="51" spans="1:3">
      <c r="A51">
        <v>520</v>
      </c>
      <c r="B51" t="s">
        <v>1828</v>
      </c>
      <c r="C51" s="31">
        <v>0.3</v>
      </c>
    </row>
    <row r="52" spans="1:3">
      <c r="A52">
        <v>560</v>
      </c>
      <c r="B52" t="s">
        <v>1829</v>
      </c>
      <c r="C52" s="31">
        <v>0.4</v>
      </c>
    </row>
    <row r="53" spans="1:3">
      <c r="A53">
        <v>563</v>
      </c>
      <c r="B53" t="s">
        <v>1830</v>
      </c>
      <c r="C53" s="31">
        <v>0.75</v>
      </c>
    </row>
    <row r="54" spans="1:3">
      <c r="A54">
        <v>564</v>
      </c>
      <c r="B54" t="s">
        <v>1831</v>
      </c>
      <c r="C54" s="31">
        <v>0.2</v>
      </c>
    </row>
    <row r="55" spans="1:3">
      <c r="A55">
        <v>573</v>
      </c>
      <c r="B55" t="s">
        <v>1832</v>
      </c>
      <c r="C55" s="31">
        <v>0</v>
      </c>
    </row>
    <row r="56" spans="1:3">
      <c r="A56">
        <v>579</v>
      </c>
      <c r="B56" t="s">
        <v>1833</v>
      </c>
      <c r="C56" s="31">
        <v>0.65</v>
      </c>
    </row>
    <row r="57" spans="1:3">
      <c r="A57">
        <v>588</v>
      </c>
      <c r="B57" t="s">
        <v>1834</v>
      </c>
      <c r="C57" s="31">
        <v>0.6</v>
      </c>
    </row>
    <row r="58" spans="1:3">
      <c r="A58">
        <v>589</v>
      </c>
      <c r="B58" t="s">
        <v>1835</v>
      </c>
      <c r="C58" s="31">
        <v>0.2</v>
      </c>
    </row>
    <row r="59" spans="1:3">
      <c r="A59">
        <v>592</v>
      </c>
      <c r="B59" t="s">
        <v>1836</v>
      </c>
      <c r="C59" s="31">
        <v>0.5</v>
      </c>
    </row>
    <row r="60" spans="1:3">
      <c r="A60">
        <v>603</v>
      </c>
      <c r="B60" t="s">
        <v>1837</v>
      </c>
      <c r="C60" s="31">
        <v>0.75</v>
      </c>
    </row>
    <row r="61" spans="1:3">
      <c r="A61">
        <v>653</v>
      </c>
      <c r="B61" t="s">
        <v>1838</v>
      </c>
      <c r="C61" s="31">
        <v>0.3</v>
      </c>
    </row>
    <row r="62" spans="1:3">
      <c r="A62">
        <v>655</v>
      </c>
      <c r="B62" t="s">
        <v>1839</v>
      </c>
      <c r="C62" s="31">
        <v>0.4</v>
      </c>
    </row>
    <row r="63" spans="1:3">
      <c r="A63">
        <v>656</v>
      </c>
      <c r="B63" t="s">
        <v>1840</v>
      </c>
      <c r="C63" s="31">
        <v>0.8</v>
      </c>
    </row>
    <row r="64" spans="1:3">
      <c r="A64">
        <v>658</v>
      </c>
      <c r="B64" t="s">
        <v>1841</v>
      </c>
      <c r="C64" s="31">
        <v>0.75</v>
      </c>
    </row>
    <row r="65" spans="1:3">
      <c r="A65">
        <v>662</v>
      </c>
      <c r="B65" t="s">
        <v>1842</v>
      </c>
      <c r="C65" s="31">
        <v>0.55000000000000004</v>
      </c>
    </row>
    <row r="66" spans="1:3">
      <c r="A66">
        <v>670</v>
      </c>
      <c r="B66" t="s">
        <v>1843</v>
      </c>
      <c r="C66" s="31">
        <v>0.8</v>
      </c>
    </row>
    <row r="67" spans="1:3">
      <c r="A67">
        <v>677</v>
      </c>
      <c r="B67" t="s">
        <v>1844</v>
      </c>
      <c r="C67" s="31">
        <v>0.5</v>
      </c>
    </row>
    <row r="68" spans="1:3">
      <c r="A68">
        <v>694</v>
      </c>
      <c r="B68" t="s">
        <v>1845</v>
      </c>
      <c r="C68" s="31">
        <v>0.75</v>
      </c>
    </row>
    <row r="69" spans="1:3">
      <c r="A69">
        <v>696</v>
      </c>
      <c r="B69" t="s">
        <v>1846</v>
      </c>
      <c r="C69" s="31">
        <v>0.75</v>
      </c>
    </row>
    <row r="70" spans="1:3">
      <c r="A70">
        <v>716</v>
      </c>
      <c r="B70" t="s">
        <v>1847</v>
      </c>
      <c r="C70" s="31">
        <v>0.4</v>
      </c>
    </row>
    <row r="71" spans="1:3">
      <c r="A71">
        <v>733</v>
      </c>
      <c r="B71" t="s">
        <v>1848</v>
      </c>
      <c r="C71" s="31">
        <v>0.3</v>
      </c>
    </row>
    <row r="72" spans="1:3">
      <c r="A72">
        <v>746</v>
      </c>
      <c r="B72" t="s">
        <v>1849</v>
      </c>
      <c r="C72" s="31">
        <v>0.2</v>
      </c>
    </row>
    <row r="73" spans="1:3">
      <c r="A73">
        <v>751</v>
      </c>
      <c r="B73" t="s">
        <v>1850</v>
      </c>
      <c r="C73" s="31">
        <v>0.5</v>
      </c>
    </row>
    <row r="74" spans="1:3">
      <c r="A74">
        <v>756</v>
      </c>
      <c r="B74" t="s">
        <v>1851</v>
      </c>
      <c r="C74" s="31">
        <v>0.2</v>
      </c>
    </row>
    <row r="75" spans="1:3">
      <c r="A75">
        <v>759</v>
      </c>
      <c r="B75" t="s">
        <v>1852</v>
      </c>
      <c r="C75" s="31">
        <v>0</v>
      </c>
    </row>
    <row r="76" spans="1:3">
      <c r="A76">
        <v>763</v>
      </c>
      <c r="B76" t="s">
        <v>1853</v>
      </c>
      <c r="C76" s="31">
        <v>0.65</v>
      </c>
    </row>
    <row r="77" spans="1:3">
      <c r="A77">
        <v>769</v>
      </c>
      <c r="B77" t="s">
        <v>1854</v>
      </c>
      <c r="C77" s="31">
        <v>0.1</v>
      </c>
    </row>
    <row r="78" spans="1:3">
      <c r="A78">
        <v>775</v>
      </c>
      <c r="B78" t="s">
        <v>1855</v>
      </c>
      <c r="C78" s="31">
        <v>0.6</v>
      </c>
    </row>
    <row r="79" spans="1:3">
      <c r="A79">
        <v>778</v>
      </c>
      <c r="B79" t="s">
        <v>1856</v>
      </c>
      <c r="C79" s="31">
        <v>0.85</v>
      </c>
    </row>
    <row r="80" spans="1:3">
      <c r="A80">
        <v>799</v>
      </c>
      <c r="B80" t="s">
        <v>1857</v>
      </c>
      <c r="C80" s="31">
        <v>0.4</v>
      </c>
    </row>
    <row r="81" spans="1:3">
      <c r="A81">
        <v>806</v>
      </c>
      <c r="B81" t="s">
        <v>1858</v>
      </c>
      <c r="C81" s="31">
        <v>0.5</v>
      </c>
    </row>
    <row r="82" spans="1:3">
      <c r="A82">
        <v>816</v>
      </c>
      <c r="B82" t="s">
        <v>1859</v>
      </c>
      <c r="C82" s="31">
        <v>0.55000000000000004</v>
      </c>
    </row>
    <row r="83" spans="1:3">
      <c r="A83">
        <v>819</v>
      </c>
      <c r="B83" t="s">
        <v>1860</v>
      </c>
      <c r="C83" s="31">
        <v>0.45</v>
      </c>
    </row>
    <row r="84" spans="1:3">
      <c r="A84">
        <v>820</v>
      </c>
      <c r="B84" t="s">
        <v>1861</v>
      </c>
      <c r="C84" s="31">
        <v>0.5</v>
      </c>
    </row>
    <row r="85" spans="1:3">
      <c r="A85">
        <v>822</v>
      </c>
      <c r="B85" t="s">
        <v>1862</v>
      </c>
      <c r="C85" s="31">
        <v>0.2</v>
      </c>
    </row>
    <row r="86" spans="1:3">
      <c r="A86">
        <v>825</v>
      </c>
      <c r="B86" t="s">
        <v>1863</v>
      </c>
      <c r="C86" s="31">
        <v>0.55000000000000004</v>
      </c>
    </row>
    <row r="87" spans="1:3">
      <c r="A87">
        <v>829</v>
      </c>
      <c r="B87" t="s">
        <v>1864</v>
      </c>
      <c r="C87" s="31">
        <v>0.1</v>
      </c>
    </row>
    <row r="88" spans="1:3">
      <c r="A88">
        <v>842</v>
      </c>
      <c r="B88" t="s">
        <v>1865</v>
      </c>
      <c r="C88" s="31">
        <v>0.2</v>
      </c>
    </row>
    <row r="89" spans="1:3">
      <c r="A89">
        <v>848</v>
      </c>
      <c r="B89" t="s">
        <v>1866</v>
      </c>
      <c r="C89" s="31">
        <v>0.2</v>
      </c>
    </row>
    <row r="90" spans="1:3">
      <c r="A90">
        <v>855</v>
      </c>
      <c r="B90" t="s">
        <v>1867</v>
      </c>
      <c r="C90" s="31">
        <v>0.75</v>
      </c>
    </row>
    <row r="91" spans="1:3">
      <c r="A91">
        <v>861</v>
      </c>
      <c r="B91" t="s">
        <v>1868</v>
      </c>
      <c r="C91" s="31">
        <v>0.5</v>
      </c>
    </row>
    <row r="92" spans="1:3">
      <c r="A92">
        <v>867</v>
      </c>
      <c r="B92" t="s">
        <v>1869</v>
      </c>
      <c r="C92" s="31">
        <v>0.55000000000000004</v>
      </c>
    </row>
    <row r="93" spans="1:3">
      <c r="A93">
        <v>868</v>
      </c>
      <c r="B93" t="s">
        <v>1870</v>
      </c>
      <c r="C93" s="31">
        <v>0.75</v>
      </c>
    </row>
    <row r="94" spans="1:3">
      <c r="A94">
        <v>877</v>
      </c>
      <c r="B94" t="s">
        <v>1871</v>
      </c>
      <c r="C94" s="31">
        <v>0.5</v>
      </c>
    </row>
    <row r="95" spans="1:3">
      <c r="A95">
        <v>878</v>
      </c>
      <c r="B95" t="s">
        <v>1872</v>
      </c>
      <c r="C95" s="31">
        <v>0.55000000000000004</v>
      </c>
    </row>
    <row r="96" spans="1:3">
      <c r="A96">
        <v>881</v>
      </c>
      <c r="B96" t="s">
        <v>1873</v>
      </c>
      <c r="C96" s="31">
        <v>0.55000000000000004</v>
      </c>
    </row>
    <row r="97" spans="1:3">
      <c r="A97">
        <v>895</v>
      </c>
      <c r="B97" t="s">
        <v>1874</v>
      </c>
      <c r="C97" s="31">
        <v>0.45</v>
      </c>
    </row>
    <row r="98" spans="1:3">
      <c r="A98">
        <v>906</v>
      </c>
      <c r="B98" t="s">
        <v>1875</v>
      </c>
      <c r="C98" s="31">
        <v>0.65</v>
      </c>
    </row>
    <row r="99" spans="1:3">
      <c r="A99">
        <v>916</v>
      </c>
      <c r="B99" t="s">
        <v>1876</v>
      </c>
      <c r="C99" s="31">
        <v>0.75</v>
      </c>
    </row>
    <row r="100" spans="1:3">
      <c r="A100">
        <v>921</v>
      </c>
      <c r="B100" t="s">
        <v>1877</v>
      </c>
      <c r="C100" s="31">
        <v>0.5</v>
      </c>
    </row>
    <row r="101" spans="1:3">
      <c r="A101">
        <v>956</v>
      </c>
      <c r="B101" t="s">
        <v>1878</v>
      </c>
      <c r="C101" s="31">
        <v>0.5</v>
      </c>
    </row>
    <row r="102" spans="1:3">
      <c r="A102">
        <v>958</v>
      </c>
      <c r="B102" t="s">
        <v>1879</v>
      </c>
      <c r="C102" s="31">
        <v>0.65</v>
      </c>
    </row>
    <row r="103" spans="1:3">
      <c r="A103">
        <v>960</v>
      </c>
      <c r="B103" t="s">
        <v>1880</v>
      </c>
      <c r="C103" s="31">
        <v>0.75</v>
      </c>
    </row>
    <row r="104" spans="1:3">
      <c r="A104">
        <v>963</v>
      </c>
      <c r="B104" t="s">
        <v>1881</v>
      </c>
      <c r="C104" s="31">
        <v>0</v>
      </c>
    </row>
    <row r="105" spans="1:3">
      <c r="A105">
        <v>968</v>
      </c>
      <c r="B105" t="s">
        <v>1882</v>
      </c>
      <c r="C105" s="31">
        <v>0.75</v>
      </c>
    </row>
    <row r="106" spans="1:3">
      <c r="A106">
        <v>973</v>
      </c>
      <c r="B106" t="s">
        <v>1883</v>
      </c>
      <c r="C106" s="31">
        <v>0.65</v>
      </c>
    </row>
    <row r="107" spans="1:3">
      <c r="A107">
        <v>984</v>
      </c>
      <c r="B107" t="s">
        <v>1884</v>
      </c>
      <c r="C107" s="31">
        <v>0.4</v>
      </c>
    </row>
    <row r="108" spans="1:3">
      <c r="A108">
        <v>991</v>
      </c>
      <c r="B108" t="s">
        <v>1885</v>
      </c>
      <c r="C108" s="31">
        <v>0.75</v>
      </c>
    </row>
    <row r="109" spans="1:3">
      <c r="A109">
        <v>992</v>
      </c>
      <c r="B109" t="s">
        <v>1886</v>
      </c>
      <c r="C109" s="31">
        <v>0.7</v>
      </c>
    </row>
    <row r="110" spans="1:3">
      <c r="A110">
        <v>998</v>
      </c>
      <c r="B110" t="s">
        <v>1887</v>
      </c>
      <c r="C110" s="31">
        <v>0.8</v>
      </c>
    </row>
    <row r="111" spans="1:3">
      <c r="A111">
        <v>999</v>
      </c>
      <c r="B111" t="s">
        <v>1888</v>
      </c>
      <c r="C111" s="31">
        <v>0.55000000000000004</v>
      </c>
    </row>
    <row r="112" spans="1:3">
      <c r="A112">
        <v>1030</v>
      </c>
      <c r="B112" t="s">
        <v>1889</v>
      </c>
      <c r="C112" s="31">
        <v>0.35</v>
      </c>
    </row>
    <row r="113" spans="1:3">
      <c r="A113">
        <v>1036</v>
      </c>
      <c r="B113" t="s">
        <v>1890</v>
      </c>
      <c r="C113" s="31">
        <v>0.5</v>
      </c>
    </row>
    <row r="114" spans="1:3">
      <c r="A114">
        <v>1066</v>
      </c>
      <c r="B114" t="s">
        <v>1891</v>
      </c>
      <c r="C114" s="31">
        <v>0.5</v>
      </c>
    </row>
    <row r="115" spans="1:3">
      <c r="A115">
        <v>1083</v>
      </c>
      <c r="B115" t="s">
        <v>1892</v>
      </c>
      <c r="C115" s="31">
        <v>0.75</v>
      </c>
    </row>
    <row r="116" spans="1:3">
      <c r="A116">
        <v>1089</v>
      </c>
      <c r="B116" t="s">
        <v>1893</v>
      </c>
      <c r="C116" s="31">
        <v>0.1</v>
      </c>
    </row>
    <row r="117" spans="1:3">
      <c r="A117">
        <v>1091</v>
      </c>
      <c r="B117" t="s">
        <v>1894</v>
      </c>
      <c r="C117" s="31">
        <v>0.4</v>
      </c>
    </row>
    <row r="118" spans="1:3">
      <c r="A118">
        <v>1105</v>
      </c>
      <c r="B118" t="s">
        <v>1895</v>
      </c>
      <c r="C118" s="31">
        <v>0.5</v>
      </c>
    </row>
    <row r="119" spans="1:3">
      <c r="A119">
        <v>1112</v>
      </c>
      <c r="B119" t="s">
        <v>1896</v>
      </c>
      <c r="C119" s="31">
        <v>0.45</v>
      </c>
    </row>
    <row r="120" spans="1:3">
      <c r="A120">
        <v>1115</v>
      </c>
      <c r="B120" t="s">
        <v>1897</v>
      </c>
      <c r="C120" s="31">
        <v>0</v>
      </c>
    </row>
    <row r="121" spans="1:3">
      <c r="A121">
        <v>1122</v>
      </c>
      <c r="B121" t="s">
        <v>1898</v>
      </c>
      <c r="C121" s="31">
        <v>0.6</v>
      </c>
    </row>
    <row r="122" spans="1:3">
      <c r="A122">
        <v>1124</v>
      </c>
      <c r="B122" t="s">
        <v>1899</v>
      </c>
      <c r="C122" s="31">
        <v>0.3</v>
      </c>
    </row>
    <row r="123" spans="1:3">
      <c r="A123">
        <v>1157</v>
      </c>
      <c r="B123" t="s">
        <v>1900</v>
      </c>
      <c r="C123" s="31">
        <v>0.75</v>
      </c>
    </row>
    <row r="124" spans="1:3">
      <c r="A124">
        <v>1169</v>
      </c>
      <c r="B124" t="s">
        <v>1901</v>
      </c>
      <c r="C124" s="31">
        <v>0.75</v>
      </c>
    </row>
    <row r="125" spans="1:3">
      <c r="A125">
        <v>1203</v>
      </c>
      <c r="B125" t="s">
        <v>1902</v>
      </c>
      <c r="C125" s="31">
        <v>0.45</v>
      </c>
    </row>
    <row r="126" spans="1:3">
      <c r="A126">
        <v>1205</v>
      </c>
      <c r="B126" t="s">
        <v>1903</v>
      </c>
      <c r="C126" s="31">
        <v>0.5</v>
      </c>
    </row>
    <row r="127" spans="1:3">
      <c r="A127">
        <v>1235</v>
      </c>
      <c r="B127" t="s">
        <v>1904</v>
      </c>
      <c r="C127" s="31">
        <v>0.4</v>
      </c>
    </row>
    <row r="128" spans="1:3">
      <c r="A128">
        <v>1238</v>
      </c>
      <c r="B128" t="s">
        <v>1905</v>
      </c>
      <c r="C128" s="31">
        <v>0.45</v>
      </c>
    </row>
    <row r="129" spans="1:3">
      <c r="A129">
        <v>1257</v>
      </c>
      <c r="B129" t="s">
        <v>1906</v>
      </c>
      <c r="C129" s="31">
        <v>0.7</v>
      </c>
    </row>
    <row r="130" spans="1:3">
      <c r="A130">
        <v>1270</v>
      </c>
      <c r="B130" t="s">
        <v>1907</v>
      </c>
      <c r="C130" s="31">
        <v>0.6</v>
      </c>
    </row>
    <row r="131" spans="1:3">
      <c r="A131">
        <v>1288</v>
      </c>
      <c r="B131" t="s">
        <v>1908</v>
      </c>
      <c r="C131" s="31">
        <v>0.8</v>
      </c>
    </row>
    <row r="132" spans="1:3">
      <c r="A132">
        <v>1293</v>
      </c>
      <c r="B132" t="s">
        <v>1909</v>
      </c>
      <c r="C132" s="31">
        <v>0.5</v>
      </c>
    </row>
    <row r="133" spans="1:3">
      <c r="A133">
        <v>1308</v>
      </c>
      <c r="B133" t="s">
        <v>1910</v>
      </c>
      <c r="C133" s="31">
        <v>0.5</v>
      </c>
    </row>
    <row r="134" spans="1:3">
      <c r="A134">
        <v>1310</v>
      </c>
      <c r="B134" t="s">
        <v>1911</v>
      </c>
      <c r="C134" s="31">
        <v>0.5</v>
      </c>
    </row>
    <row r="135" spans="1:3">
      <c r="A135">
        <v>1315</v>
      </c>
      <c r="B135" t="s">
        <v>1912</v>
      </c>
      <c r="C135" s="31">
        <v>0.1</v>
      </c>
    </row>
    <row r="136" spans="1:3">
      <c r="A136">
        <v>1317</v>
      </c>
      <c r="B136" t="s">
        <v>1913</v>
      </c>
      <c r="C136" s="31">
        <v>0.4</v>
      </c>
    </row>
    <row r="137" spans="1:3">
      <c r="A137">
        <v>1347</v>
      </c>
      <c r="B137" t="s">
        <v>1914</v>
      </c>
      <c r="C137" s="31">
        <v>0.5</v>
      </c>
    </row>
    <row r="138" spans="1:3">
      <c r="A138">
        <v>1359</v>
      </c>
      <c r="B138" t="s">
        <v>1915</v>
      </c>
      <c r="C138" s="31">
        <v>0.75</v>
      </c>
    </row>
    <row r="139" spans="1:3">
      <c r="A139">
        <v>1368</v>
      </c>
      <c r="B139" t="s">
        <v>1916</v>
      </c>
      <c r="C139" s="31">
        <v>0.55000000000000004</v>
      </c>
    </row>
    <row r="140" spans="1:3">
      <c r="A140">
        <v>1381</v>
      </c>
      <c r="B140" t="s">
        <v>1917</v>
      </c>
      <c r="C140" s="31">
        <v>0.5</v>
      </c>
    </row>
    <row r="141" spans="1:3">
      <c r="A141">
        <v>1382</v>
      </c>
      <c r="B141" t="s">
        <v>1918</v>
      </c>
      <c r="C141" s="31">
        <v>0.5</v>
      </c>
    </row>
    <row r="142" spans="1:3">
      <c r="A142">
        <v>1387</v>
      </c>
      <c r="B142" t="s">
        <v>1919</v>
      </c>
      <c r="C142" s="31">
        <v>0</v>
      </c>
    </row>
    <row r="143" spans="1:3">
      <c r="A143">
        <v>1448</v>
      </c>
      <c r="B143" t="s">
        <v>1920</v>
      </c>
      <c r="C143" s="31">
        <v>0.55000000000000004</v>
      </c>
    </row>
    <row r="144" spans="1:3">
      <c r="A144">
        <v>1462</v>
      </c>
      <c r="B144" t="s">
        <v>1921</v>
      </c>
      <c r="C144" s="31">
        <v>0.2</v>
      </c>
    </row>
    <row r="145" spans="1:3">
      <c r="A145">
        <v>1508</v>
      </c>
      <c r="B145" t="s">
        <v>1922</v>
      </c>
      <c r="C145" s="31">
        <v>0.75</v>
      </c>
    </row>
    <row r="146" spans="1:3">
      <c r="A146">
        <v>1513</v>
      </c>
      <c r="B146" t="s">
        <v>1923</v>
      </c>
      <c r="C146" s="31">
        <v>0.5</v>
      </c>
    </row>
    <row r="147" spans="1:3">
      <c r="A147">
        <v>1515</v>
      </c>
      <c r="B147" t="s">
        <v>1924</v>
      </c>
      <c r="C147" s="31">
        <v>0.75</v>
      </c>
    </row>
    <row r="148" spans="1:3">
      <c r="A148">
        <v>1528</v>
      </c>
      <c r="B148" t="s">
        <v>1925</v>
      </c>
      <c r="C148" s="31">
        <v>0.5</v>
      </c>
    </row>
    <row r="149" spans="1:3">
      <c r="A149">
        <v>1555</v>
      </c>
      <c r="B149" t="s">
        <v>1926</v>
      </c>
      <c r="C149" s="31">
        <v>0.1</v>
      </c>
    </row>
    <row r="150" spans="1:3">
      <c r="A150">
        <v>1578</v>
      </c>
      <c r="B150" t="s">
        <v>1927</v>
      </c>
      <c r="C150" s="31">
        <v>0.3</v>
      </c>
    </row>
    <row r="151" spans="1:3">
      <c r="A151">
        <v>1591</v>
      </c>
      <c r="B151" t="s">
        <v>1928</v>
      </c>
      <c r="C151" s="31">
        <v>0</v>
      </c>
    </row>
    <row r="152" spans="1:3">
      <c r="A152">
        <v>1606</v>
      </c>
      <c r="B152" t="s">
        <v>1929</v>
      </c>
      <c r="C152" s="31">
        <v>0.5</v>
      </c>
    </row>
    <row r="153" spans="1:3">
      <c r="A153">
        <v>1628</v>
      </c>
      <c r="B153" t="s">
        <v>1930</v>
      </c>
      <c r="C153" s="31">
        <v>0.45</v>
      </c>
    </row>
    <row r="154" spans="1:3">
      <c r="A154">
        <v>1638</v>
      </c>
      <c r="B154" t="s">
        <v>1931</v>
      </c>
      <c r="C154" s="31">
        <v>0.3</v>
      </c>
    </row>
    <row r="155" spans="1:3">
      <c r="A155">
        <v>1668</v>
      </c>
      <c r="B155" t="s">
        <v>1932</v>
      </c>
      <c r="C155" s="31">
        <v>0.5</v>
      </c>
    </row>
    <row r="156" spans="1:3">
      <c r="A156">
        <v>1728</v>
      </c>
      <c r="B156" t="s">
        <v>1933</v>
      </c>
      <c r="C156" s="31">
        <v>0.55000000000000004</v>
      </c>
    </row>
    <row r="157" spans="1:3">
      <c r="A157">
        <v>1733</v>
      </c>
      <c r="B157" t="s">
        <v>1934</v>
      </c>
      <c r="C157" s="31">
        <v>0</v>
      </c>
    </row>
    <row r="158" spans="1:3">
      <c r="A158">
        <v>1778</v>
      </c>
      <c r="B158" t="s">
        <v>1935</v>
      </c>
      <c r="C158" s="31">
        <v>0.5</v>
      </c>
    </row>
    <row r="159" spans="1:3">
      <c r="A159">
        <v>1812</v>
      </c>
      <c r="B159" t="s">
        <v>1936</v>
      </c>
      <c r="C159" s="31">
        <v>0.5</v>
      </c>
    </row>
    <row r="160" spans="1:3">
      <c r="A160">
        <v>1818</v>
      </c>
      <c r="B160" t="s">
        <v>1937</v>
      </c>
      <c r="C160" s="31">
        <v>0.75</v>
      </c>
    </row>
    <row r="161" spans="1:3">
      <c r="A161">
        <v>1829</v>
      </c>
      <c r="B161" t="s">
        <v>1938</v>
      </c>
      <c r="C161" s="31">
        <v>0.75</v>
      </c>
    </row>
    <row r="162" spans="1:3">
      <c r="A162">
        <v>1848</v>
      </c>
      <c r="B162" t="s">
        <v>1939</v>
      </c>
      <c r="C162" s="31">
        <v>0.6</v>
      </c>
    </row>
    <row r="163" spans="1:3">
      <c r="A163">
        <v>1881</v>
      </c>
      <c r="B163" t="s">
        <v>1940</v>
      </c>
      <c r="C163" s="31">
        <v>0.6</v>
      </c>
    </row>
    <row r="164" spans="1:3">
      <c r="A164">
        <v>1883</v>
      </c>
      <c r="B164" t="s">
        <v>1941</v>
      </c>
      <c r="C164" s="31">
        <v>0.65</v>
      </c>
    </row>
    <row r="165" spans="1:3">
      <c r="A165">
        <v>1886</v>
      </c>
      <c r="B165" t="s">
        <v>1942</v>
      </c>
      <c r="C165" s="31">
        <v>0.4</v>
      </c>
    </row>
    <row r="166" spans="1:3">
      <c r="A166">
        <v>1888</v>
      </c>
      <c r="B166" t="s">
        <v>1943</v>
      </c>
      <c r="C166" s="31">
        <v>0.75</v>
      </c>
    </row>
    <row r="167" spans="1:3">
      <c r="A167">
        <v>1929</v>
      </c>
      <c r="B167" t="s">
        <v>1944</v>
      </c>
      <c r="C167" s="31">
        <v>0.8</v>
      </c>
    </row>
    <row r="168" spans="1:3">
      <c r="A168">
        <v>1958</v>
      </c>
      <c r="B168" t="s">
        <v>1945</v>
      </c>
      <c r="C168" s="31">
        <v>0.75</v>
      </c>
    </row>
    <row r="169" spans="1:3">
      <c r="A169">
        <v>1966</v>
      </c>
      <c r="B169" t="s">
        <v>1946</v>
      </c>
      <c r="C169" s="31">
        <v>0.35</v>
      </c>
    </row>
    <row r="170" spans="1:3">
      <c r="A170">
        <v>1970</v>
      </c>
      <c r="B170" t="s">
        <v>1947</v>
      </c>
      <c r="C170" s="31">
        <v>0.4</v>
      </c>
    </row>
    <row r="171" spans="1:3">
      <c r="A171">
        <v>1980</v>
      </c>
      <c r="B171" t="s">
        <v>1948</v>
      </c>
      <c r="C171" s="31">
        <v>0.2</v>
      </c>
    </row>
    <row r="172" spans="1:3">
      <c r="A172">
        <v>1989</v>
      </c>
      <c r="B172" t="s">
        <v>1949</v>
      </c>
      <c r="C172" s="31">
        <v>0.35</v>
      </c>
    </row>
    <row r="173" spans="1:3">
      <c r="A173">
        <v>1999</v>
      </c>
      <c r="B173" t="s">
        <v>1950</v>
      </c>
      <c r="C173" s="31">
        <v>0.2</v>
      </c>
    </row>
    <row r="174" spans="1:3">
      <c r="A174">
        <v>2006</v>
      </c>
      <c r="B174" t="s">
        <v>1951</v>
      </c>
      <c r="C174" s="31">
        <v>0.6</v>
      </c>
    </row>
    <row r="175" spans="1:3">
      <c r="A175">
        <v>2007</v>
      </c>
      <c r="B175" t="s">
        <v>1952</v>
      </c>
      <c r="C175" s="31">
        <v>0.65</v>
      </c>
    </row>
    <row r="176" spans="1:3">
      <c r="A176">
        <v>2008</v>
      </c>
      <c r="B176" t="s">
        <v>1953</v>
      </c>
      <c r="C176" s="31">
        <v>0.45</v>
      </c>
    </row>
    <row r="177" spans="1:3">
      <c r="A177">
        <v>2009</v>
      </c>
      <c r="B177" t="s">
        <v>1954</v>
      </c>
      <c r="C177" s="31">
        <v>0.75</v>
      </c>
    </row>
    <row r="178" spans="1:3">
      <c r="A178">
        <v>2020</v>
      </c>
      <c r="B178" t="s">
        <v>1955</v>
      </c>
      <c r="C178" s="31">
        <v>0.75</v>
      </c>
    </row>
    <row r="179" spans="1:3">
      <c r="A179">
        <v>2098</v>
      </c>
      <c r="B179" t="s">
        <v>1956</v>
      </c>
      <c r="C179" s="31">
        <v>0.25</v>
      </c>
    </row>
    <row r="180" spans="1:3">
      <c r="A180">
        <v>2118</v>
      </c>
      <c r="B180" t="s">
        <v>1957</v>
      </c>
      <c r="C180" s="31">
        <v>0</v>
      </c>
    </row>
    <row r="181" spans="1:3">
      <c r="A181">
        <v>2128</v>
      </c>
      <c r="B181" t="s">
        <v>1958</v>
      </c>
      <c r="C181" s="31">
        <v>0.75</v>
      </c>
    </row>
    <row r="182" spans="1:3">
      <c r="A182">
        <v>2188</v>
      </c>
      <c r="B182" t="s">
        <v>1959</v>
      </c>
      <c r="C182" s="31">
        <v>0</v>
      </c>
    </row>
    <row r="183" spans="1:3">
      <c r="A183">
        <v>2199</v>
      </c>
      <c r="B183" t="s">
        <v>1960</v>
      </c>
      <c r="C183" s="31">
        <v>0.4</v>
      </c>
    </row>
    <row r="184" spans="1:3">
      <c r="A184">
        <v>2208</v>
      </c>
      <c r="B184" t="s">
        <v>1961</v>
      </c>
      <c r="C184" s="31">
        <v>0.6</v>
      </c>
    </row>
    <row r="185" spans="1:3">
      <c r="A185">
        <v>2212</v>
      </c>
      <c r="B185" t="s">
        <v>1962</v>
      </c>
      <c r="C185" s="31">
        <v>0</v>
      </c>
    </row>
    <row r="186" spans="1:3">
      <c r="A186">
        <v>2226</v>
      </c>
      <c r="B186" t="s">
        <v>1963</v>
      </c>
      <c r="C186" s="31">
        <v>0.4</v>
      </c>
    </row>
    <row r="187" spans="1:3">
      <c r="A187">
        <v>2233</v>
      </c>
      <c r="B187" t="s">
        <v>1964</v>
      </c>
      <c r="C187" s="31">
        <v>0.4</v>
      </c>
    </row>
    <row r="188" spans="1:3">
      <c r="A188">
        <v>2238</v>
      </c>
      <c r="B188" t="s">
        <v>1965</v>
      </c>
      <c r="C188" s="31">
        <v>0.75</v>
      </c>
    </row>
    <row r="189" spans="1:3">
      <c r="A189">
        <v>2269</v>
      </c>
      <c r="B189" t="s">
        <v>1966</v>
      </c>
      <c r="C189" s="31">
        <v>0.2</v>
      </c>
    </row>
    <row r="190" spans="1:3">
      <c r="A190">
        <v>2298</v>
      </c>
      <c r="B190" t="s">
        <v>1967</v>
      </c>
      <c r="C190" s="31">
        <v>0.5</v>
      </c>
    </row>
    <row r="191" spans="1:3">
      <c r="A191">
        <v>2318</v>
      </c>
      <c r="B191" t="s">
        <v>1968</v>
      </c>
      <c r="C191" s="31">
        <v>0.85</v>
      </c>
    </row>
    <row r="192" spans="1:3">
      <c r="A192">
        <v>2329</v>
      </c>
      <c r="B192" t="s">
        <v>1969</v>
      </c>
      <c r="C192" s="31">
        <v>0.35</v>
      </c>
    </row>
    <row r="193" spans="1:3">
      <c r="A193">
        <v>2340</v>
      </c>
      <c r="B193" t="s">
        <v>1970</v>
      </c>
      <c r="C193" s="31">
        <v>0</v>
      </c>
    </row>
    <row r="194" spans="1:3">
      <c r="A194">
        <v>2342</v>
      </c>
      <c r="B194" t="s">
        <v>1971</v>
      </c>
      <c r="C194" s="31">
        <v>0.5</v>
      </c>
    </row>
    <row r="195" spans="1:3">
      <c r="A195">
        <v>2343</v>
      </c>
      <c r="B195" t="s">
        <v>1972</v>
      </c>
      <c r="C195" s="31">
        <v>0.35</v>
      </c>
    </row>
    <row r="196" spans="1:3">
      <c r="A196">
        <v>2357</v>
      </c>
      <c r="B196" t="s">
        <v>1973</v>
      </c>
      <c r="C196" s="31">
        <v>0.75</v>
      </c>
    </row>
    <row r="197" spans="1:3">
      <c r="A197">
        <v>2380</v>
      </c>
      <c r="B197" t="s">
        <v>1974</v>
      </c>
      <c r="C197" s="31">
        <v>0.75</v>
      </c>
    </row>
    <row r="198" spans="1:3">
      <c r="A198">
        <v>2386</v>
      </c>
      <c r="B198" t="s">
        <v>1975</v>
      </c>
      <c r="C198" s="31">
        <v>0.65</v>
      </c>
    </row>
    <row r="199" spans="1:3">
      <c r="A199">
        <v>2388</v>
      </c>
      <c r="B199" t="s">
        <v>1976</v>
      </c>
      <c r="C199" s="31">
        <v>0.85</v>
      </c>
    </row>
    <row r="200" spans="1:3">
      <c r="A200">
        <v>2393</v>
      </c>
      <c r="B200" t="s">
        <v>1977</v>
      </c>
      <c r="C200" s="31">
        <v>0.25</v>
      </c>
    </row>
    <row r="201" spans="1:3">
      <c r="A201">
        <v>2588</v>
      </c>
      <c r="B201" t="s">
        <v>1978</v>
      </c>
      <c r="C201" s="31">
        <v>0.7</v>
      </c>
    </row>
    <row r="202" spans="1:3">
      <c r="A202">
        <v>2600</v>
      </c>
      <c r="B202" t="s">
        <v>1979</v>
      </c>
      <c r="C202" s="31">
        <v>0.75</v>
      </c>
    </row>
    <row r="203" spans="1:3">
      <c r="A203">
        <v>2607</v>
      </c>
      <c r="B203" t="s">
        <v>1980</v>
      </c>
      <c r="C203" s="31">
        <v>0.75</v>
      </c>
    </row>
    <row r="204" spans="1:3">
      <c r="A204">
        <v>2628</v>
      </c>
      <c r="B204" t="s">
        <v>1981</v>
      </c>
      <c r="C204" s="31">
        <v>0.85</v>
      </c>
    </row>
    <row r="205" spans="1:3">
      <c r="A205">
        <v>2666</v>
      </c>
      <c r="B205" t="s">
        <v>1982</v>
      </c>
      <c r="C205" s="31">
        <v>0.5</v>
      </c>
    </row>
    <row r="206" spans="1:3">
      <c r="A206">
        <v>2669</v>
      </c>
      <c r="B206" t="s">
        <v>1983</v>
      </c>
      <c r="C206" s="31">
        <v>0.75</v>
      </c>
    </row>
    <row r="207" spans="1:3">
      <c r="A207">
        <v>2678</v>
      </c>
      <c r="B207" t="s">
        <v>1984</v>
      </c>
      <c r="C207" s="31">
        <v>0.35</v>
      </c>
    </row>
    <row r="208" spans="1:3">
      <c r="A208">
        <v>2688</v>
      </c>
      <c r="B208" t="s">
        <v>1985</v>
      </c>
      <c r="C208" s="31">
        <v>0.75</v>
      </c>
    </row>
    <row r="209" spans="1:3">
      <c r="A209">
        <v>2698</v>
      </c>
      <c r="B209" t="s">
        <v>1986</v>
      </c>
      <c r="C209" s="31">
        <v>0</v>
      </c>
    </row>
    <row r="210" spans="1:3">
      <c r="A210">
        <v>2722</v>
      </c>
      <c r="B210" t="s">
        <v>1987</v>
      </c>
      <c r="C210" s="31">
        <v>0.2</v>
      </c>
    </row>
    <row r="211" spans="1:3">
      <c r="A211">
        <v>2777</v>
      </c>
      <c r="B211" t="s">
        <v>1988</v>
      </c>
      <c r="C211" s="31">
        <v>0.75</v>
      </c>
    </row>
    <row r="212" spans="1:3">
      <c r="A212">
        <v>2800</v>
      </c>
      <c r="B212" t="s">
        <v>1989</v>
      </c>
      <c r="C212" s="31">
        <v>0.85</v>
      </c>
    </row>
    <row r="213" spans="1:3">
      <c r="A213">
        <v>2833</v>
      </c>
      <c r="B213" t="s">
        <v>1990</v>
      </c>
      <c r="C213" s="31">
        <v>0.65</v>
      </c>
    </row>
    <row r="214" spans="1:3">
      <c r="A214">
        <v>2840</v>
      </c>
      <c r="B214" t="s">
        <v>1991</v>
      </c>
      <c r="C214" s="31">
        <v>0.65</v>
      </c>
    </row>
    <row r="215" spans="1:3">
      <c r="A215">
        <v>2868</v>
      </c>
      <c r="B215" t="s">
        <v>1992</v>
      </c>
      <c r="C215" s="31">
        <v>0.45</v>
      </c>
    </row>
    <row r="216" spans="1:3">
      <c r="A216">
        <v>2869</v>
      </c>
      <c r="B216" t="s">
        <v>1993</v>
      </c>
      <c r="C216" s="31">
        <v>0.5</v>
      </c>
    </row>
    <row r="217" spans="1:3">
      <c r="A217">
        <v>2877</v>
      </c>
      <c r="B217" t="s">
        <v>1994</v>
      </c>
      <c r="C217" s="31">
        <v>0.45</v>
      </c>
    </row>
    <row r="218" spans="1:3">
      <c r="A218">
        <v>2880</v>
      </c>
      <c r="B218" t="s">
        <v>1995</v>
      </c>
      <c r="C218" s="31">
        <v>0.6</v>
      </c>
    </row>
    <row r="219" spans="1:3">
      <c r="A219">
        <v>2883</v>
      </c>
      <c r="B219" t="s">
        <v>1996</v>
      </c>
      <c r="C219" s="31">
        <v>0.75</v>
      </c>
    </row>
    <row r="220" spans="1:3">
      <c r="A220">
        <v>2899</v>
      </c>
      <c r="B220" t="s">
        <v>1997</v>
      </c>
      <c r="C220" s="31">
        <v>0.75</v>
      </c>
    </row>
    <row r="221" spans="1:3">
      <c r="A221">
        <v>3301</v>
      </c>
      <c r="B221" t="s">
        <v>1998</v>
      </c>
      <c r="C221" s="31">
        <v>0.5</v>
      </c>
    </row>
    <row r="222" spans="1:3">
      <c r="A222">
        <v>3303</v>
      </c>
      <c r="B222" t="s">
        <v>1999</v>
      </c>
      <c r="C222" s="31">
        <v>0.3</v>
      </c>
    </row>
    <row r="223" spans="1:3">
      <c r="A223">
        <v>3320</v>
      </c>
      <c r="B223" t="s">
        <v>2000</v>
      </c>
      <c r="C223" s="31">
        <v>0.65</v>
      </c>
    </row>
    <row r="224" spans="1:3">
      <c r="A224">
        <v>3323</v>
      </c>
      <c r="B224" t="s">
        <v>2001</v>
      </c>
      <c r="C224" s="31">
        <v>0.75</v>
      </c>
    </row>
    <row r="225" spans="1:3">
      <c r="A225">
        <v>3326</v>
      </c>
      <c r="B225" t="s">
        <v>2002</v>
      </c>
      <c r="C225" s="31">
        <v>0</v>
      </c>
    </row>
    <row r="226" spans="1:3">
      <c r="A226">
        <v>3330</v>
      </c>
      <c r="B226" t="s">
        <v>2003</v>
      </c>
      <c r="C226" s="31">
        <v>0.2</v>
      </c>
    </row>
    <row r="227" spans="1:3">
      <c r="A227">
        <v>3331</v>
      </c>
      <c r="B227" t="s">
        <v>2004</v>
      </c>
      <c r="C227" s="31">
        <v>0.5</v>
      </c>
    </row>
    <row r="228" spans="1:3">
      <c r="A228">
        <v>3336</v>
      </c>
      <c r="B228" t="s">
        <v>2005</v>
      </c>
      <c r="C228" s="31">
        <v>0.3</v>
      </c>
    </row>
    <row r="229" spans="1:3">
      <c r="A229">
        <v>3339</v>
      </c>
      <c r="B229" t="s">
        <v>2006</v>
      </c>
      <c r="C229" s="31">
        <v>0.45</v>
      </c>
    </row>
    <row r="230" spans="1:3">
      <c r="A230">
        <v>3360</v>
      </c>
      <c r="B230" t="s">
        <v>2007</v>
      </c>
      <c r="C230" s="31">
        <v>0.55000000000000004</v>
      </c>
    </row>
    <row r="231" spans="1:3">
      <c r="A231">
        <v>3368</v>
      </c>
      <c r="B231" t="s">
        <v>2008</v>
      </c>
      <c r="C231" s="31">
        <v>0.3</v>
      </c>
    </row>
    <row r="232" spans="1:3">
      <c r="A232">
        <v>3377</v>
      </c>
      <c r="B232" t="s">
        <v>2009</v>
      </c>
      <c r="C232" s="31">
        <v>0.75</v>
      </c>
    </row>
    <row r="233" spans="1:3">
      <c r="A233">
        <v>3380</v>
      </c>
      <c r="B233" t="s">
        <v>2010</v>
      </c>
      <c r="C233" s="31">
        <v>0.65</v>
      </c>
    </row>
    <row r="234" spans="1:3">
      <c r="A234">
        <v>3382</v>
      </c>
      <c r="B234" t="s">
        <v>2011</v>
      </c>
      <c r="C234" s="31">
        <v>0.6</v>
      </c>
    </row>
    <row r="235" spans="1:3">
      <c r="A235">
        <v>3383</v>
      </c>
      <c r="B235" t="s">
        <v>2012</v>
      </c>
      <c r="C235" s="31">
        <v>0.6</v>
      </c>
    </row>
    <row r="236" spans="1:3">
      <c r="A236">
        <v>3389</v>
      </c>
      <c r="B236" t="s">
        <v>2013</v>
      </c>
      <c r="C236" s="31">
        <v>0.3</v>
      </c>
    </row>
    <row r="237" spans="1:3">
      <c r="A237">
        <v>3393</v>
      </c>
      <c r="B237" t="s">
        <v>2014</v>
      </c>
      <c r="C237" s="31">
        <v>0.5</v>
      </c>
    </row>
    <row r="238" spans="1:3">
      <c r="A238">
        <v>3398</v>
      </c>
      <c r="B238" t="s">
        <v>2015</v>
      </c>
      <c r="C238" s="31">
        <v>0</v>
      </c>
    </row>
    <row r="239" spans="1:3">
      <c r="A239">
        <v>3669</v>
      </c>
      <c r="B239" t="s">
        <v>2016</v>
      </c>
      <c r="C239" s="31">
        <v>0.5</v>
      </c>
    </row>
    <row r="240" spans="1:3">
      <c r="A240">
        <v>3708</v>
      </c>
      <c r="B240" t="s">
        <v>2017</v>
      </c>
      <c r="C240" s="31">
        <v>0</v>
      </c>
    </row>
    <row r="241" spans="1:3">
      <c r="A241">
        <v>3808</v>
      </c>
      <c r="B241" t="s">
        <v>2018</v>
      </c>
      <c r="C241" s="31">
        <v>0.6</v>
      </c>
    </row>
    <row r="242" spans="1:3">
      <c r="A242">
        <v>3813</v>
      </c>
      <c r="B242" t="s">
        <v>2019</v>
      </c>
      <c r="C242" s="31">
        <v>0.5</v>
      </c>
    </row>
    <row r="243" spans="1:3">
      <c r="A243">
        <v>3836</v>
      </c>
      <c r="B243" t="s">
        <v>2020</v>
      </c>
      <c r="C243" s="31">
        <v>0.5</v>
      </c>
    </row>
    <row r="244" spans="1:3">
      <c r="A244">
        <v>3899</v>
      </c>
      <c r="B244" t="s">
        <v>2021</v>
      </c>
      <c r="C244" s="31">
        <v>0.6</v>
      </c>
    </row>
    <row r="245" spans="1:3">
      <c r="A245">
        <v>3900</v>
      </c>
      <c r="B245" t="s">
        <v>2022</v>
      </c>
      <c r="C245" s="31">
        <v>0.55000000000000004</v>
      </c>
    </row>
    <row r="246" spans="1:3">
      <c r="A246">
        <v>3908</v>
      </c>
      <c r="B246" t="s">
        <v>2023</v>
      </c>
      <c r="C246" s="31">
        <v>0.6</v>
      </c>
    </row>
    <row r="247" spans="1:3">
      <c r="A247">
        <v>3968</v>
      </c>
      <c r="B247" t="s">
        <v>2024</v>
      </c>
      <c r="C247" s="31">
        <v>0.8</v>
      </c>
    </row>
    <row r="248" spans="1:3">
      <c r="A248">
        <v>3969</v>
      </c>
      <c r="B248" t="s">
        <v>2025</v>
      </c>
      <c r="C248" s="31">
        <v>0.6</v>
      </c>
    </row>
    <row r="249" spans="1:3">
      <c r="A249">
        <v>6066</v>
      </c>
      <c r="B249" t="s">
        <v>2026</v>
      </c>
      <c r="C249" s="31">
        <v>0.55000000000000004</v>
      </c>
    </row>
    <row r="250" spans="1:3">
      <c r="A250">
        <v>6139</v>
      </c>
      <c r="B250" t="s">
        <v>2027</v>
      </c>
      <c r="C250" s="31">
        <v>0.5</v>
      </c>
    </row>
    <row r="251" spans="1:3">
      <c r="A251">
        <v>6178</v>
      </c>
      <c r="B251" t="s">
        <v>2028</v>
      </c>
      <c r="C251" s="31">
        <v>0.65</v>
      </c>
    </row>
    <row r="252" spans="1:3">
      <c r="A252">
        <v>6818</v>
      </c>
      <c r="B252" t="s">
        <v>2029</v>
      </c>
      <c r="C252" s="31">
        <v>0.8</v>
      </c>
    </row>
    <row r="253" spans="1:3">
      <c r="A253">
        <v>6828</v>
      </c>
      <c r="B253" t="s">
        <v>2030</v>
      </c>
      <c r="C253" s="31">
        <v>0.2</v>
      </c>
    </row>
    <row r="254" spans="1:3">
      <c r="A254">
        <v>6882</v>
      </c>
      <c r="B254" t="s">
        <v>2031</v>
      </c>
      <c r="C254" s="31">
        <v>0.4</v>
      </c>
    </row>
    <row r="255" spans="1:3">
      <c r="A255">
        <v>6885</v>
      </c>
      <c r="B255" t="s">
        <v>2032</v>
      </c>
      <c r="C255" s="31">
        <v>0.2</v>
      </c>
    </row>
    <row r="256" spans="1:3">
      <c r="A256">
        <v>6889</v>
      </c>
      <c r="B256" t="s">
        <v>600</v>
      </c>
      <c r="C256" s="31">
        <v>0.5</v>
      </c>
    </row>
    <row r="257" spans="1:3">
      <c r="A257">
        <v>80737</v>
      </c>
      <c r="B257" t="s">
        <v>2033</v>
      </c>
      <c r="C257" s="31">
        <v>0.7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76"/>
  <sheetViews>
    <sheetView topLeftCell="A938" workbookViewId="0">
      <selection activeCell="A952" sqref="A952"/>
    </sheetView>
  </sheetViews>
  <sheetFormatPr defaultRowHeight="16.5"/>
  <cols>
    <col min="1" max="1" width="10.125" style="10" customWidth="1"/>
    <col min="2" max="2" width="55" style="10" bestFit="1" customWidth="1"/>
    <col min="3" max="3" width="25.75" style="10" bestFit="1" customWidth="1"/>
    <col min="4" max="4" width="27.75" style="10" bestFit="1" customWidth="1"/>
    <col min="5" max="16384" width="9" style="10"/>
  </cols>
  <sheetData>
    <row r="1" spans="1:4" ht="34.5" customHeight="1"/>
    <row r="2" spans="1:4">
      <c r="A2" s="1"/>
      <c r="B2" s="1"/>
      <c r="C2" s="1"/>
      <c r="D2" s="1"/>
    </row>
    <row r="3" spans="1:4" ht="204" customHeight="1">
      <c r="A3" s="1"/>
      <c r="B3" s="1"/>
      <c r="C3" s="1"/>
      <c r="D3" s="1"/>
    </row>
    <row r="4" spans="1:4" ht="36.75" customHeight="1">
      <c r="A4" s="5"/>
      <c r="B4" s="5"/>
      <c r="C4" s="32"/>
      <c r="D4" s="33" t="s">
        <v>2034</v>
      </c>
    </row>
    <row r="5" spans="1:4">
      <c r="A5" s="34" t="s">
        <v>2035</v>
      </c>
      <c r="B5" s="35" t="s">
        <v>2036</v>
      </c>
      <c r="C5" s="36" t="s">
        <v>2037</v>
      </c>
      <c r="D5" s="37" t="s">
        <v>2038</v>
      </c>
    </row>
    <row r="6" spans="1:4" s="24" customFormat="1" ht="15.75">
      <c r="A6" s="8">
        <v>1</v>
      </c>
      <c r="B6" s="38" t="s">
        <v>2039</v>
      </c>
      <c r="C6" s="4">
        <v>0.85</v>
      </c>
      <c r="D6" s="2">
        <v>0.15000000000000002</v>
      </c>
    </row>
    <row r="7" spans="1:4" s="24" customFormat="1" ht="15.75">
      <c r="A7" s="8">
        <v>2</v>
      </c>
      <c r="B7" s="38" t="s">
        <v>2040</v>
      </c>
      <c r="C7" s="4">
        <v>0.9</v>
      </c>
      <c r="D7" s="2">
        <v>9.9999999999999978E-2</v>
      </c>
    </row>
    <row r="8" spans="1:4" s="24" customFormat="1" ht="15.75">
      <c r="A8" s="8">
        <v>3</v>
      </c>
      <c r="B8" s="38" t="s">
        <v>2041</v>
      </c>
      <c r="C8" s="4">
        <v>0.9</v>
      </c>
      <c r="D8" s="2">
        <v>9.9999999999999978E-2</v>
      </c>
    </row>
    <row r="9" spans="1:4" s="24" customFormat="1" ht="15" customHeight="1">
      <c r="A9" s="8">
        <v>4</v>
      </c>
      <c r="B9" s="38" t="s">
        <v>2042</v>
      </c>
      <c r="C9" s="4">
        <v>0.85</v>
      </c>
      <c r="D9" s="2">
        <v>0.15000000000000002</v>
      </c>
    </row>
    <row r="10" spans="1:4" s="24" customFormat="1" ht="15.75">
      <c r="A10" s="8">
        <v>5</v>
      </c>
      <c r="B10" s="38" t="s">
        <v>2043</v>
      </c>
      <c r="C10" s="4">
        <v>0.85</v>
      </c>
      <c r="D10" s="2">
        <v>0.15000000000000002</v>
      </c>
    </row>
    <row r="11" spans="1:4" s="24" customFormat="1" ht="15.75">
      <c r="A11" s="8">
        <v>6</v>
      </c>
      <c r="B11" s="38" t="s">
        <v>2044</v>
      </c>
      <c r="C11" s="4">
        <v>0.9</v>
      </c>
      <c r="D11" s="2">
        <v>9.9999999999999978E-2</v>
      </c>
    </row>
    <row r="12" spans="1:4" s="24" customFormat="1" ht="15.75">
      <c r="A12" s="8">
        <v>8</v>
      </c>
      <c r="B12" s="38" t="s">
        <v>2045</v>
      </c>
      <c r="C12" s="4">
        <v>0.75</v>
      </c>
      <c r="D12" s="2">
        <v>0.25</v>
      </c>
    </row>
    <row r="13" spans="1:4" s="24" customFormat="1" ht="15.75">
      <c r="A13" s="8">
        <v>10</v>
      </c>
      <c r="B13" s="38" t="s">
        <v>2046</v>
      </c>
      <c r="C13" s="4">
        <v>0.75</v>
      </c>
      <c r="D13" s="2">
        <v>0.25</v>
      </c>
    </row>
    <row r="14" spans="1:4" s="24" customFormat="1" ht="15.75">
      <c r="A14" s="8">
        <v>11</v>
      </c>
      <c r="B14" s="38" t="s">
        <v>2047</v>
      </c>
      <c r="C14" s="4">
        <v>0.9</v>
      </c>
      <c r="D14" s="2">
        <v>9.9999999999999978E-2</v>
      </c>
    </row>
    <row r="15" spans="1:4" s="24" customFormat="1" ht="15.75">
      <c r="A15" s="8">
        <v>12</v>
      </c>
      <c r="B15" s="38" t="s">
        <v>2048</v>
      </c>
      <c r="C15" s="4">
        <v>0.85</v>
      </c>
      <c r="D15" s="2">
        <v>0.15000000000000002</v>
      </c>
    </row>
    <row r="16" spans="1:4" s="24" customFormat="1" ht="15.75">
      <c r="A16" s="8">
        <v>14</v>
      </c>
      <c r="B16" s="38" t="s">
        <v>2049</v>
      </c>
      <c r="C16" s="4">
        <v>0.75</v>
      </c>
      <c r="D16" s="2">
        <v>0.25</v>
      </c>
    </row>
    <row r="17" spans="1:4" s="24" customFormat="1" ht="15.75">
      <c r="A17" s="8">
        <v>16</v>
      </c>
      <c r="B17" s="38" t="s">
        <v>2050</v>
      </c>
      <c r="C17" s="4">
        <v>0.85</v>
      </c>
      <c r="D17" s="2">
        <v>0.15000000000000002</v>
      </c>
    </row>
    <row r="18" spans="1:4" s="24" customFormat="1" ht="15.75">
      <c r="A18" s="8">
        <v>17</v>
      </c>
      <c r="B18" s="38" t="s">
        <v>2051</v>
      </c>
      <c r="C18" s="4">
        <v>0.85</v>
      </c>
      <c r="D18" s="2">
        <v>0.15000000000000002</v>
      </c>
    </row>
    <row r="19" spans="1:4" s="24" customFormat="1" ht="15.75">
      <c r="A19" s="8">
        <v>18</v>
      </c>
      <c r="B19" s="38" t="s">
        <v>2052</v>
      </c>
      <c r="C19" s="4">
        <v>0.45</v>
      </c>
      <c r="D19" s="2">
        <v>0.55000000000000004</v>
      </c>
    </row>
    <row r="20" spans="1:4" s="24" customFormat="1" ht="15.75">
      <c r="A20" s="8">
        <v>19</v>
      </c>
      <c r="B20" s="38" t="s">
        <v>2053</v>
      </c>
      <c r="C20" s="4">
        <v>0.85</v>
      </c>
      <c r="D20" s="2">
        <v>0.15000000000000002</v>
      </c>
    </row>
    <row r="21" spans="1:4" s="24" customFormat="1" ht="15.75">
      <c r="A21" s="8">
        <v>20</v>
      </c>
      <c r="B21" s="38" t="s">
        <v>2054</v>
      </c>
      <c r="C21" s="4">
        <v>0.75</v>
      </c>
      <c r="D21" s="2">
        <v>0.25</v>
      </c>
    </row>
    <row r="22" spans="1:4" s="24" customFormat="1" ht="15.75">
      <c r="A22" s="8">
        <v>23</v>
      </c>
      <c r="B22" s="38" t="s">
        <v>2055</v>
      </c>
      <c r="C22" s="4">
        <v>0.85</v>
      </c>
      <c r="D22" s="2">
        <v>0.15000000000000002</v>
      </c>
    </row>
    <row r="23" spans="1:4" s="24" customFormat="1" ht="15.75">
      <c r="A23" s="8">
        <v>25</v>
      </c>
      <c r="B23" s="38" t="s">
        <v>2056</v>
      </c>
      <c r="C23" s="4">
        <v>0.55000000000000004</v>
      </c>
      <c r="D23" s="2">
        <v>0.44999999999999996</v>
      </c>
    </row>
    <row r="24" spans="1:4" s="24" customFormat="1" ht="15.75">
      <c r="A24" s="8">
        <v>26</v>
      </c>
      <c r="B24" s="38" t="s">
        <v>2057</v>
      </c>
      <c r="C24" s="4">
        <v>0.4</v>
      </c>
      <c r="D24" s="2">
        <v>0.6</v>
      </c>
    </row>
    <row r="25" spans="1:4" s="24" customFormat="1" ht="15.75">
      <c r="A25" s="8">
        <v>27</v>
      </c>
      <c r="B25" s="38" t="s">
        <v>2058</v>
      </c>
      <c r="C25" s="4">
        <v>0.85</v>
      </c>
      <c r="D25" s="2">
        <v>0.15000000000000002</v>
      </c>
    </row>
    <row r="26" spans="1:4" s="24" customFormat="1" ht="15.75">
      <c r="A26" s="8">
        <v>28</v>
      </c>
      <c r="B26" s="38" t="s">
        <v>1780</v>
      </c>
      <c r="C26" s="4">
        <v>0.45</v>
      </c>
      <c r="D26" s="2">
        <v>0.55000000000000004</v>
      </c>
    </row>
    <row r="27" spans="1:4" s="24" customFormat="1" ht="15.75">
      <c r="A27" s="8">
        <v>31</v>
      </c>
      <c r="B27" s="38" t="s">
        <v>2059</v>
      </c>
      <c r="C27" s="4">
        <v>0.3</v>
      </c>
      <c r="D27" s="2">
        <v>0.7</v>
      </c>
    </row>
    <row r="28" spans="1:4" s="24" customFormat="1" ht="15.75">
      <c r="A28" s="8">
        <v>32</v>
      </c>
      <c r="B28" s="38" t="s">
        <v>1781</v>
      </c>
      <c r="C28" s="4">
        <v>0.55000000000000004</v>
      </c>
      <c r="D28" s="2">
        <v>0.44999999999999996</v>
      </c>
    </row>
    <row r="29" spans="1:4" s="24" customFormat="1" ht="15.75">
      <c r="A29" s="8">
        <v>34</v>
      </c>
      <c r="B29" s="38" t="s">
        <v>1782</v>
      </c>
      <c r="C29" s="4">
        <v>0.65</v>
      </c>
      <c r="D29" s="2">
        <v>0.35</v>
      </c>
    </row>
    <row r="30" spans="1:4" s="24" customFormat="1" ht="15.75">
      <c r="A30" s="8">
        <v>35</v>
      </c>
      <c r="B30" s="38" t="s">
        <v>2060</v>
      </c>
      <c r="C30" s="4">
        <v>0.75</v>
      </c>
      <c r="D30" s="2">
        <v>0.25</v>
      </c>
    </row>
    <row r="31" spans="1:4" s="24" customFormat="1" ht="15.75">
      <c r="A31" s="8">
        <v>38</v>
      </c>
      <c r="B31" s="38" t="s">
        <v>2061</v>
      </c>
      <c r="C31" s="4">
        <v>0.6</v>
      </c>
      <c r="D31" s="2">
        <v>0.4</v>
      </c>
    </row>
    <row r="32" spans="1:4" s="24" customFormat="1" ht="15.75">
      <c r="A32" s="8">
        <v>41</v>
      </c>
      <c r="B32" s="38" t="s">
        <v>2062</v>
      </c>
      <c r="C32" s="4">
        <v>0.75</v>
      </c>
      <c r="D32" s="2">
        <v>0.25</v>
      </c>
    </row>
    <row r="33" spans="1:4" s="24" customFormat="1" ht="15.75">
      <c r="A33" s="8">
        <v>44</v>
      </c>
      <c r="B33" s="38" t="s">
        <v>2063</v>
      </c>
      <c r="C33" s="4">
        <v>0.6</v>
      </c>
      <c r="D33" s="2">
        <v>0.4</v>
      </c>
    </row>
    <row r="34" spans="1:4" s="24" customFormat="1" ht="15.75">
      <c r="A34" s="8">
        <v>45</v>
      </c>
      <c r="B34" s="38" t="s">
        <v>1783</v>
      </c>
      <c r="C34" s="4">
        <v>0.75</v>
      </c>
      <c r="D34" s="2">
        <v>0.25</v>
      </c>
    </row>
    <row r="35" spans="1:4" s="24" customFormat="1" ht="15.75">
      <c r="A35" s="8">
        <v>50</v>
      </c>
      <c r="B35" s="38" t="s">
        <v>2064</v>
      </c>
      <c r="C35" s="4">
        <v>0.55000000000000004</v>
      </c>
      <c r="D35" s="2">
        <v>0.44999999999999996</v>
      </c>
    </row>
    <row r="36" spans="1:4" s="24" customFormat="1" ht="15.75">
      <c r="A36" s="8">
        <v>52</v>
      </c>
      <c r="B36" s="38" t="s">
        <v>1784</v>
      </c>
      <c r="C36" s="4">
        <v>0.65</v>
      </c>
      <c r="D36" s="2">
        <v>0.35</v>
      </c>
    </row>
    <row r="37" spans="1:4" s="24" customFormat="1" ht="15.75">
      <c r="A37" s="8">
        <v>53</v>
      </c>
      <c r="B37" s="38" t="s">
        <v>2065</v>
      </c>
      <c r="C37" s="4">
        <v>0.75</v>
      </c>
      <c r="D37" s="2">
        <v>0.25</v>
      </c>
    </row>
    <row r="38" spans="1:4" s="24" customFormat="1" ht="15.75">
      <c r="A38" s="8">
        <v>54</v>
      </c>
      <c r="B38" s="38" t="s">
        <v>2066</v>
      </c>
      <c r="C38" s="4">
        <v>0.75</v>
      </c>
      <c r="D38" s="2">
        <v>0.25</v>
      </c>
    </row>
    <row r="39" spans="1:4" s="24" customFormat="1" ht="15.75">
      <c r="A39" s="8">
        <v>56</v>
      </c>
      <c r="B39" s="38" t="s">
        <v>2067</v>
      </c>
      <c r="C39" s="4">
        <v>0.4</v>
      </c>
      <c r="D39" s="2">
        <v>0.6</v>
      </c>
    </row>
    <row r="40" spans="1:4" s="24" customFormat="1" ht="15.75">
      <c r="A40" s="8">
        <v>57</v>
      </c>
      <c r="B40" s="38" t="s">
        <v>2068</v>
      </c>
      <c r="C40" s="4">
        <v>0.45</v>
      </c>
      <c r="D40" s="2">
        <v>0.55000000000000004</v>
      </c>
    </row>
    <row r="41" spans="1:4" s="24" customFormat="1" ht="15.75">
      <c r="A41" s="8">
        <v>62</v>
      </c>
      <c r="B41" s="38" t="s">
        <v>2069</v>
      </c>
      <c r="C41" s="4">
        <v>0.7</v>
      </c>
      <c r="D41" s="2">
        <v>0.30000000000000004</v>
      </c>
    </row>
    <row r="42" spans="1:4" s="24" customFormat="1" ht="15.75">
      <c r="A42" s="8">
        <v>64</v>
      </c>
      <c r="B42" s="38" t="s">
        <v>2070</v>
      </c>
      <c r="C42" s="4">
        <v>0.5</v>
      </c>
      <c r="D42" s="2">
        <v>0.5</v>
      </c>
    </row>
    <row r="43" spans="1:4" s="24" customFormat="1" ht="15.75">
      <c r="A43" s="8">
        <v>66</v>
      </c>
      <c r="B43" s="38" t="s">
        <v>2071</v>
      </c>
      <c r="C43" s="4">
        <v>0.9</v>
      </c>
      <c r="D43" s="2">
        <v>9.9999999999999978E-2</v>
      </c>
    </row>
    <row r="44" spans="1:4" s="24" customFormat="1" ht="15.75">
      <c r="A44" s="8">
        <v>69</v>
      </c>
      <c r="B44" s="38" t="s">
        <v>1785</v>
      </c>
      <c r="C44" s="4">
        <v>0.8</v>
      </c>
      <c r="D44" s="2">
        <v>0.19999999999999996</v>
      </c>
    </row>
    <row r="45" spans="1:4" s="24" customFormat="1" ht="15.75">
      <c r="A45" s="8">
        <v>71</v>
      </c>
      <c r="B45" s="38" t="s">
        <v>1786</v>
      </c>
      <c r="C45" s="4">
        <v>0.65</v>
      </c>
      <c r="D45" s="2">
        <v>0.35</v>
      </c>
    </row>
    <row r="46" spans="1:4" s="24" customFormat="1" ht="15.75">
      <c r="A46" s="8">
        <v>78</v>
      </c>
      <c r="B46" s="38" t="s">
        <v>2072</v>
      </c>
      <c r="C46" s="4">
        <v>0.5</v>
      </c>
      <c r="D46" s="2">
        <v>0.5</v>
      </c>
    </row>
    <row r="47" spans="1:4" s="24" customFormat="1" ht="15.75">
      <c r="A47" s="8">
        <v>81</v>
      </c>
      <c r="B47" s="38" t="s">
        <v>1787</v>
      </c>
      <c r="C47" s="4">
        <v>0.75</v>
      </c>
      <c r="D47" s="2">
        <v>0.25</v>
      </c>
    </row>
    <row r="48" spans="1:4" s="24" customFormat="1" ht="15.75">
      <c r="A48" s="8">
        <v>82</v>
      </c>
      <c r="B48" s="38" t="s">
        <v>2073</v>
      </c>
      <c r="C48" s="4">
        <v>0.2</v>
      </c>
      <c r="D48" s="2">
        <v>0.8</v>
      </c>
    </row>
    <row r="49" spans="1:4" s="24" customFormat="1" ht="15.75">
      <c r="A49" s="8">
        <v>83</v>
      </c>
      <c r="B49" s="38" t="s">
        <v>2074</v>
      </c>
      <c r="C49" s="4">
        <v>0.85</v>
      </c>
      <c r="D49" s="2">
        <v>0.15000000000000002</v>
      </c>
    </row>
    <row r="50" spans="1:4" s="24" customFormat="1" ht="15.75">
      <c r="A50" s="39">
        <v>84</v>
      </c>
      <c r="B50" s="40" t="s">
        <v>2075</v>
      </c>
      <c r="C50" s="4">
        <v>0.2</v>
      </c>
      <c r="D50" s="2">
        <v>0.8</v>
      </c>
    </row>
    <row r="51" spans="1:4" s="24" customFormat="1" ht="15.75">
      <c r="A51" s="8">
        <v>86</v>
      </c>
      <c r="B51" s="38" t="s">
        <v>1788</v>
      </c>
      <c r="C51" s="4">
        <v>0.5</v>
      </c>
      <c r="D51" s="2">
        <v>0.5</v>
      </c>
    </row>
    <row r="52" spans="1:4" s="24" customFormat="1" ht="15.75">
      <c r="A52" s="8">
        <v>87</v>
      </c>
      <c r="B52" s="38" t="s">
        <v>2076</v>
      </c>
      <c r="C52" s="4">
        <v>0.85</v>
      </c>
      <c r="D52" s="2">
        <v>0.15000000000000002</v>
      </c>
    </row>
    <row r="53" spans="1:4" s="24" customFormat="1" ht="15.75">
      <c r="A53" s="8">
        <v>88</v>
      </c>
      <c r="B53" s="38" t="s">
        <v>2077</v>
      </c>
      <c r="C53" s="4">
        <v>0.55000000000000004</v>
      </c>
      <c r="D53" s="2">
        <v>0.44999999999999996</v>
      </c>
    </row>
    <row r="54" spans="1:4" s="24" customFormat="1" ht="15.75">
      <c r="A54" s="8">
        <v>92</v>
      </c>
      <c r="B54" s="38" t="s">
        <v>2078</v>
      </c>
      <c r="C54" s="4">
        <v>0.2</v>
      </c>
      <c r="D54" s="2">
        <v>0.8</v>
      </c>
    </row>
    <row r="55" spans="1:4" s="24" customFormat="1" ht="15.75">
      <c r="A55" s="8">
        <v>97</v>
      </c>
      <c r="B55" s="38" t="s">
        <v>2079</v>
      </c>
      <c r="C55" s="4">
        <v>0.75</v>
      </c>
      <c r="D55" s="2">
        <v>0.25</v>
      </c>
    </row>
    <row r="56" spans="1:4" s="24" customFormat="1" ht="15.75">
      <c r="A56" s="39">
        <v>100</v>
      </c>
      <c r="B56" s="38" t="s">
        <v>2080</v>
      </c>
      <c r="C56" s="4">
        <v>0.3</v>
      </c>
      <c r="D56" s="2">
        <v>0.7</v>
      </c>
    </row>
    <row r="57" spans="1:4" s="24" customFormat="1" ht="15.75">
      <c r="A57" s="8">
        <v>101</v>
      </c>
      <c r="B57" s="38" t="s">
        <v>2081</v>
      </c>
      <c r="C57" s="4">
        <v>0.85</v>
      </c>
      <c r="D57" s="2">
        <v>0.15000000000000002</v>
      </c>
    </row>
    <row r="58" spans="1:4" s="24" customFormat="1" ht="15.75">
      <c r="A58" s="8">
        <v>102</v>
      </c>
      <c r="B58" s="38" t="s">
        <v>1789</v>
      </c>
      <c r="C58" s="4">
        <v>0.2</v>
      </c>
      <c r="D58" s="2">
        <v>0.8</v>
      </c>
    </row>
    <row r="59" spans="1:4" s="24" customFormat="1" ht="15.75">
      <c r="A59" s="8">
        <v>103</v>
      </c>
      <c r="B59" s="38" t="s">
        <v>2082</v>
      </c>
      <c r="C59" s="4">
        <v>0.3</v>
      </c>
      <c r="D59" s="2">
        <v>0.7</v>
      </c>
    </row>
    <row r="60" spans="1:4" s="24" customFormat="1" ht="15.75">
      <c r="A60" s="8">
        <v>106</v>
      </c>
      <c r="B60" s="38" t="s">
        <v>2083</v>
      </c>
      <c r="C60" s="4">
        <v>0.2</v>
      </c>
      <c r="D60" s="2">
        <v>0.8</v>
      </c>
    </row>
    <row r="61" spans="1:4" s="24" customFormat="1" ht="15.75">
      <c r="A61" s="8">
        <v>107</v>
      </c>
      <c r="B61" s="38" t="s">
        <v>2084</v>
      </c>
      <c r="C61" s="4">
        <v>0.6</v>
      </c>
      <c r="D61" s="2">
        <v>0.4</v>
      </c>
    </row>
    <row r="62" spans="1:4" s="24" customFormat="1" ht="15.75">
      <c r="A62" s="8">
        <v>111</v>
      </c>
      <c r="B62" s="38" t="s">
        <v>2085</v>
      </c>
      <c r="C62" s="4">
        <v>0.3</v>
      </c>
      <c r="D62" s="2">
        <v>0.7</v>
      </c>
    </row>
    <row r="63" spans="1:4" s="24" customFormat="1" ht="15.75">
      <c r="A63" s="8">
        <v>113</v>
      </c>
      <c r="B63" s="38" t="s">
        <v>1790</v>
      </c>
      <c r="C63" s="4">
        <v>0.2</v>
      </c>
      <c r="D63" s="2">
        <v>0.8</v>
      </c>
    </row>
    <row r="64" spans="1:4" s="24" customFormat="1" ht="15.75">
      <c r="A64" s="8">
        <v>116</v>
      </c>
      <c r="B64" s="38" t="s">
        <v>2086</v>
      </c>
      <c r="C64" s="4">
        <v>0.55000000000000004</v>
      </c>
      <c r="D64" s="2">
        <v>0.44999999999999996</v>
      </c>
    </row>
    <row r="65" spans="1:4" s="24" customFormat="1" ht="15.75">
      <c r="A65" s="8">
        <v>119</v>
      </c>
      <c r="B65" s="38" t="s">
        <v>2087</v>
      </c>
      <c r="C65" s="4">
        <v>0.8</v>
      </c>
      <c r="D65" s="2">
        <v>0.19999999999999996</v>
      </c>
    </row>
    <row r="66" spans="1:4" s="24" customFormat="1" ht="15.75">
      <c r="A66" s="8">
        <v>122</v>
      </c>
      <c r="B66" s="41" t="s">
        <v>2088</v>
      </c>
      <c r="C66" s="4">
        <v>0.1</v>
      </c>
      <c r="D66" s="2">
        <v>0.9</v>
      </c>
    </row>
    <row r="67" spans="1:4" s="24" customFormat="1" ht="15.75">
      <c r="A67" s="8">
        <v>123</v>
      </c>
      <c r="B67" s="38" t="s">
        <v>2089</v>
      </c>
      <c r="C67" s="4">
        <v>0.75</v>
      </c>
      <c r="D67" s="2">
        <v>0.25</v>
      </c>
    </row>
    <row r="68" spans="1:4" s="24" customFormat="1" ht="15.75">
      <c r="A68" s="8">
        <v>124</v>
      </c>
      <c r="B68" s="38" t="s">
        <v>2090</v>
      </c>
      <c r="C68" s="4">
        <v>0.5</v>
      </c>
      <c r="D68" s="2">
        <v>0.5</v>
      </c>
    </row>
    <row r="69" spans="1:4" s="24" customFormat="1" ht="15.75">
      <c r="A69" s="8">
        <v>127</v>
      </c>
      <c r="B69" s="38" t="s">
        <v>1792</v>
      </c>
      <c r="C69" s="4">
        <v>0.6</v>
      </c>
      <c r="D69" s="2">
        <v>0.4</v>
      </c>
    </row>
    <row r="70" spans="1:4" s="24" customFormat="1" ht="15.75">
      <c r="A70" s="39">
        <v>129</v>
      </c>
      <c r="B70" s="38" t="s">
        <v>2091</v>
      </c>
      <c r="C70" s="4">
        <v>0.3</v>
      </c>
      <c r="D70" s="2">
        <v>0.7</v>
      </c>
    </row>
    <row r="71" spans="1:4" s="24" customFormat="1" ht="15.75">
      <c r="A71" s="39">
        <v>130</v>
      </c>
      <c r="B71" s="38" t="s">
        <v>2092</v>
      </c>
      <c r="C71" s="4">
        <v>0.3</v>
      </c>
      <c r="D71" s="2">
        <v>0.7</v>
      </c>
    </row>
    <row r="72" spans="1:4" s="24" customFormat="1" ht="15.75">
      <c r="A72" s="39">
        <v>131</v>
      </c>
      <c r="B72" s="38" t="s">
        <v>2093</v>
      </c>
      <c r="C72" s="4">
        <v>0.2</v>
      </c>
      <c r="D72" s="2">
        <v>0.8</v>
      </c>
    </row>
    <row r="73" spans="1:4" s="24" customFormat="1" ht="15.75">
      <c r="A73" s="8">
        <v>133</v>
      </c>
      <c r="B73" s="38" t="s">
        <v>2094</v>
      </c>
      <c r="C73" s="4">
        <v>0.45</v>
      </c>
      <c r="D73" s="2">
        <v>0.55000000000000004</v>
      </c>
    </row>
    <row r="74" spans="1:4" s="24" customFormat="1" ht="15.75">
      <c r="A74" s="8">
        <v>135</v>
      </c>
      <c r="B74" s="38" t="s">
        <v>2095</v>
      </c>
      <c r="C74" s="4">
        <v>0.8</v>
      </c>
      <c r="D74" s="2">
        <v>0.19999999999999996</v>
      </c>
    </row>
    <row r="75" spans="1:4" s="24" customFormat="1" ht="15.75">
      <c r="A75" s="39">
        <v>137</v>
      </c>
      <c r="B75" s="38" t="s">
        <v>2096</v>
      </c>
      <c r="C75" s="4">
        <v>0.2</v>
      </c>
      <c r="D75" s="2">
        <v>0.8</v>
      </c>
    </row>
    <row r="76" spans="1:4" s="24" customFormat="1" ht="15.75">
      <c r="A76" s="39">
        <v>138</v>
      </c>
      <c r="B76" s="38" t="s">
        <v>2097</v>
      </c>
      <c r="C76" s="4">
        <v>0.2</v>
      </c>
      <c r="D76" s="2">
        <v>0.8</v>
      </c>
    </row>
    <row r="77" spans="1:4" s="24" customFormat="1" ht="15.75">
      <c r="A77" s="8">
        <v>142</v>
      </c>
      <c r="B77" s="38" t="s">
        <v>2098</v>
      </c>
      <c r="C77" s="4">
        <v>0.75</v>
      </c>
      <c r="D77" s="2">
        <v>0.25</v>
      </c>
    </row>
    <row r="78" spans="1:4" s="24" customFormat="1" ht="15.75">
      <c r="A78" s="8">
        <v>144</v>
      </c>
      <c r="B78" s="38" t="s">
        <v>2099</v>
      </c>
      <c r="C78" s="4">
        <v>0.8</v>
      </c>
      <c r="D78" s="2">
        <v>0.19999999999999996</v>
      </c>
    </row>
    <row r="79" spans="1:4" s="24" customFormat="1" ht="15.75">
      <c r="A79" s="8">
        <v>148</v>
      </c>
      <c r="B79" s="38" t="s">
        <v>2100</v>
      </c>
      <c r="C79" s="4">
        <v>0.75</v>
      </c>
      <c r="D79" s="2">
        <v>0.25</v>
      </c>
    </row>
    <row r="80" spans="1:4" s="24" customFormat="1" ht="15.75">
      <c r="A80" s="8">
        <v>151</v>
      </c>
      <c r="B80" s="38" t="s">
        <v>2101</v>
      </c>
      <c r="C80" s="4">
        <v>0.8</v>
      </c>
      <c r="D80" s="2">
        <v>0.19999999999999996</v>
      </c>
    </row>
    <row r="81" spans="1:4" s="24" customFormat="1" ht="15.75">
      <c r="A81" s="8">
        <v>152</v>
      </c>
      <c r="B81" s="38" t="s">
        <v>2102</v>
      </c>
      <c r="C81" s="4">
        <v>0.75</v>
      </c>
      <c r="D81" s="2">
        <v>0.25</v>
      </c>
    </row>
    <row r="82" spans="1:4" s="24" customFormat="1" ht="15.75">
      <c r="A82" s="39">
        <v>154</v>
      </c>
      <c r="B82" s="38" t="s">
        <v>2103</v>
      </c>
      <c r="C82" s="4">
        <v>0.4</v>
      </c>
      <c r="D82" s="2">
        <v>0.6</v>
      </c>
    </row>
    <row r="83" spans="1:4" s="24" customFormat="1" ht="15.75">
      <c r="A83" s="8">
        <v>156</v>
      </c>
      <c r="B83" s="38" t="s">
        <v>1793</v>
      </c>
      <c r="C83" s="4">
        <v>0.5</v>
      </c>
      <c r="D83" s="2">
        <v>0.5</v>
      </c>
    </row>
    <row r="84" spans="1:4" s="24" customFormat="1" ht="15.75">
      <c r="A84" s="8">
        <v>157</v>
      </c>
      <c r="B84" s="38" t="s">
        <v>2104</v>
      </c>
      <c r="C84" s="4">
        <v>0.2</v>
      </c>
      <c r="D84" s="2">
        <v>0.8</v>
      </c>
    </row>
    <row r="85" spans="1:4" s="24" customFormat="1" ht="15.75">
      <c r="A85" s="39">
        <v>160</v>
      </c>
      <c r="B85" s="38" t="s">
        <v>2105</v>
      </c>
      <c r="C85" s="4">
        <v>0.5</v>
      </c>
      <c r="D85" s="2">
        <v>0.5</v>
      </c>
    </row>
    <row r="86" spans="1:4" s="24" customFormat="1" ht="15.75">
      <c r="A86" s="8">
        <v>161</v>
      </c>
      <c r="B86" s="38" t="s">
        <v>2106</v>
      </c>
      <c r="C86" s="4">
        <v>0.5</v>
      </c>
      <c r="D86" s="2">
        <v>0.5</v>
      </c>
    </row>
    <row r="87" spans="1:4" s="24" customFormat="1" ht="15.75">
      <c r="A87" s="8">
        <v>163</v>
      </c>
      <c r="B87" s="38" t="s">
        <v>2107</v>
      </c>
      <c r="C87" s="4">
        <v>0.75</v>
      </c>
      <c r="D87" s="2">
        <v>0.25</v>
      </c>
    </row>
    <row r="88" spans="1:4" s="24" customFormat="1" ht="15.75">
      <c r="A88" s="8">
        <v>165</v>
      </c>
      <c r="B88" s="38" t="s">
        <v>2108</v>
      </c>
      <c r="C88" s="4">
        <v>0.75</v>
      </c>
      <c r="D88" s="2">
        <v>0.25</v>
      </c>
    </row>
    <row r="89" spans="1:4" s="24" customFormat="1" ht="15.75">
      <c r="A89" s="8">
        <v>168</v>
      </c>
      <c r="B89" s="38" t="s">
        <v>2109</v>
      </c>
      <c r="C89" s="4">
        <v>0.75</v>
      </c>
      <c r="D89" s="2">
        <v>0.25</v>
      </c>
    </row>
    <row r="90" spans="1:4" s="24" customFormat="1" ht="15.75">
      <c r="A90" s="8">
        <v>171</v>
      </c>
      <c r="B90" s="38" t="s">
        <v>2110</v>
      </c>
      <c r="C90" s="4">
        <v>0.3</v>
      </c>
      <c r="D90" s="2">
        <v>0.7</v>
      </c>
    </row>
    <row r="91" spans="1:4" s="24" customFormat="1" ht="15.75">
      <c r="A91" s="8">
        <v>173</v>
      </c>
      <c r="B91" s="38" t="s">
        <v>2111</v>
      </c>
      <c r="C91" s="4">
        <v>0.75</v>
      </c>
      <c r="D91" s="2">
        <v>0.25</v>
      </c>
    </row>
    <row r="92" spans="1:4" s="24" customFormat="1" ht="15.75">
      <c r="A92" s="8">
        <v>175</v>
      </c>
      <c r="B92" s="38" t="s">
        <v>2112</v>
      </c>
      <c r="C92" s="4">
        <v>0.7</v>
      </c>
      <c r="D92" s="2">
        <v>0.30000000000000004</v>
      </c>
    </row>
    <row r="93" spans="1:4" s="24" customFormat="1" ht="15.75">
      <c r="A93" s="8">
        <v>177</v>
      </c>
      <c r="B93" s="38" t="s">
        <v>2113</v>
      </c>
      <c r="C93" s="4">
        <v>0.65</v>
      </c>
      <c r="D93" s="2">
        <v>0.35</v>
      </c>
    </row>
    <row r="94" spans="1:4" s="24" customFormat="1" ht="15.75">
      <c r="A94" s="8">
        <v>178</v>
      </c>
      <c r="B94" s="38" t="s">
        <v>1795</v>
      </c>
      <c r="C94" s="4">
        <v>0.75</v>
      </c>
      <c r="D94" s="2">
        <v>0.25</v>
      </c>
    </row>
    <row r="95" spans="1:4" s="24" customFormat="1" ht="15.75">
      <c r="A95" s="8">
        <v>179</v>
      </c>
      <c r="B95" s="38" t="s">
        <v>2114</v>
      </c>
      <c r="C95" s="4">
        <v>0.75</v>
      </c>
      <c r="D95" s="2">
        <v>0.25</v>
      </c>
    </row>
    <row r="96" spans="1:4" s="24" customFormat="1" ht="15.75">
      <c r="A96" s="8">
        <v>182</v>
      </c>
      <c r="B96" s="42" t="s">
        <v>2115</v>
      </c>
      <c r="C96" s="4">
        <v>0.4</v>
      </c>
      <c r="D96" s="2">
        <v>0.6</v>
      </c>
    </row>
    <row r="97" spans="1:4" s="24" customFormat="1" ht="15.75">
      <c r="A97" s="8">
        <v>190</v>
      </c>
      <c r="B97" s="38" t="s">
        <v>1796</v>
      </c>
      <c r="C97" s="4">
        <v>0.1</v>
      </c>
      <c r="D97" s="2">
        <v>0.9</v>
      </c>
    </row>
    <row r="98" spans="1:4" s="24" customFormat="1" ht="15.75">
      <c r="A98" s="8">
        <v>191</v>
      </c>
      <c r="B98" s="38" t="s">
        <v>2116</v>
      </c>
      <c r="C98" s="43">
        <v>0.4</v>
      </c>
      <c r="D98" s="2">
        <v>0.6</v>
      </c>
    </row>
    <row r="99" spans="1:4" s="24" customFormat="1" ht="15.75">
      <c r="A99" s="8">
        <v>194</v>
      </c>
      <c r="B99" s="38" t="s">
        <v>1797</v>
      </c>
      <c r="C99" s="4">
        <v>0.55000000000000004</v>
      </c>
      <c r="D99" s="2">
        <v>0.44999999999999996</v>
      </c>
    </row>
    <row r="100" spans="1:4" s="24" customFormat="1" ht="15.75">
      <c r="A100" s="8">
        <v>196</v>
      </c>
      <c r="B100" s="38" t="s">
        <v>1798</v>
      </c>
      <c r="C100" s="4">
        <v>0.25</v>
      </c>
      <c r="D100" s="2">
        <v>0.75</v>
      </c>
    </row>
    <row r="101" spans="1:4" s="24" customFormat="1" ht="15.75">
      <c r="A101" s="8">
        <v>200</v>
      </c>
      <c r="B101" s="38" t="s">
        <v>2117</v>
      </c>
      <c r="C101" s="4">
        <v>0.75</v>
      </c>
      <c r="D101" s="2">
        <v>0.25</v>
      </c>
    </row>
    <row r="102" spans="1:4" s="24" customFormat="1" ht="15.75">
      <c r="A102" s="8">
        <v>208</v>
      </c>
      <c r="B102" s="38" t="s">
        <v>2118</v>
      </c>
      <c r="C102" s="4">
        <v>0.3</v>
      </c>
      <c r="D102" s="2">
        <v>0.7</v>
      </c>
    </row>
    <row r="103" spans="1:4" s="24" customFormat="1" ht="15.75">
      <c r="A103" s="8">
        <v>210</v>
      </c>
      <c r="B103" s="40" t="s">
        <v>2119</v>
      </c>
      <c r="C103" s="4">
        <v>0.3</v>
      </c>
      <c r="D103" s="2">
        <v>0.7</v>
      </c>
    </row>
    <row r="104" spans="1:4" s="24" customFormat="1" ht="15.75">
      <c r="A104" s="8">
        <v>215</v>
      </c>
      <c r="B104" s="38" t="s">
        <v>2120</v>
      </c>
      <c r="C104" s="4">
        <v>0.75</v>
      </c>
      <c r="D104" s="2">
        <v>0.25</v>
      </c>
    </row>
    <row r="105" spans="1:4" s="24" customFormat="1" ht="15.75">
      <c r="A105" s="8">
        <v>218</v>
      </c>
      <c r="B105" s="38" t="s">
        <v>2121</v>
      </c>
      <c r="C105" s="4">
        <v>0.55000000000000004</v>
      </c>
      <c r="D105" s="2">
        <v>0.44999999999999996</v>
      </c>
    </row>
    <row r="106" spans="1:4" s="24" customFormat="1" ht="15.75">
      <c r="A106" s="8">
        <v>220</v>
      </c>
      <c r="B106" s="38" t="s">
        <v>1799</v>
      </c>
      <c r="C106" s="4">
        <v>0.75</v>
      </c>
      <c r="D106" s="2">
        <v>0.25</v>
      </c>
    </row>
    <row r="107" spans="1:4" s="24" customFormat="1" ht="15.75">
      <c r="A107" s="8">
        <v>222</v>
      </c>
      <c r="B107" s="38" t="s">
        <v>2122</v>
      </c>
      <c r="C107" s="4">
        <v>0.3</v>
      </c>
      <c r="D107" s="2">
        <v>0.7</v>
      </c>
    </row>
    <row r="108" spans="1:4" s="24" customFormat="1" ht="15.75">
      <c r="A108" s="8">
        <v>226</v>
      </c>
      <c r="B108" s="38" t="s">
        <v>2123</v>
      </c>
      <c r="C108" s="4">
        <v>0.3</v>
      </c>
      <c r="D108" s="2">
        <v>0.7</v>
      </c>
    </row>
    <row r="109" spans="1:4" s="24" customFormat="1" ht="15.75">
      <c r="A109" s="39">
        <v>227</v>
      </c>
      <c r="B109" s="38" t="s">
        <v>2124</v>
      </c>
      <c r="C109" s="4">
        <v>0.45</v>
      </c>
      <c r="D109" s="2">
        <v>0.55000000000000004</v>
      </c>
    </row>
    <row r="110" spans="1:4" s="24" customFormat="1" ht="15.75">
      <c r="A110" s="39">
        <v>230</v>
      </c>
      <c r="B110" s="38" t="s">
        <v>2125</v>
      </c>
      <c r="C110" s="4">
        <v>0.3</v>
      </c>
      <c r="D110" s="2">
        <v>0.7</v>
      </c>
    </row>
    <row r="111" spans="1:4" s="24" customFormat="1" ht="15.75">
      <c r="A111" s="8">
        <v>241</v>
      </c>
      <c r="B111" s="38" t="s">
        <v>2126</v>
      </c>
      <c r="C111" s="4">
        <v>0.4</v>
      </c>
      <c r="D111" s="2">
        <v>0.6</v>
      </c>
    </row>
    <row r="112" spans="1:4" s="24" customFormat="1" ht="15.75">
      <c r="A112" s="8">
        <v>242</v>
      </c>
      <c r="B112" s="41" t="s">
        <v>2127</v>
      </c>
      <c r="C112" s="4">
        <v>0.75</v>
      </c>
      <c r="D112" s="2">
        <v>0.25</v>
      </c>
    </row>
    <row r="113" spans="1:4" s="24" customFormat="1" ht="15.75">
      <c r="A113" s="8">
        <v>244</v>
      </c>
      <c r="B113" s="38" t="s">
        <v>1800</v>
      </c>
      <c r="C113" s="4">
        <v>0.3</v>
      </c>
      <c r="D113" s="2">
        <v>0.7</v>
      </c>
    </row>
    <row r="114" spans="1:4" s="24" customFormat="1" ht="15.75">
      <c r="A114" s="8">
        <v>257</v>
      </c>
      <c r="B114" s="38" t="s">
        <v>2128</v>
      </c>
      <c r="C114" s="4">
        <v>0.75</v>
      </c>
      <c r="D114" s="2">
        <v>0.25</v>
      </c>
    </row>
    <row r="115" spans="1:4" s="24" customFormat="1" ht="15.75">
      <c r="A115" s="8">
        <v>267</v>
      </c>
      <c r="B115" s="38" t="s">
        <v>2129</v>
      </c>
      <c r="C115" s="4">
        <v>0.85</v>
      </c>
      <c r="D115" s="2">
        <v>0.15000000000000002</v>
      </c>
    </row>
    <row r="116" spans="1:4" s="24" customFormat="1" ht="15.75">
      <c r="A116" s="8">
        <v>268</v>
      </c>
      <c r="B116" s="38" t="s">
        <v>2130</v>
      </c>
      <c r="C116" s="4">
        <v>0.5</v>
      </c>
      <c r="D116" s="2">
        <v>0.5</v>
      </c>
    </row>
    <row r="117" spans="1:4" s="24" customFormat="1" ht="15.75">
      <c r="A117" s="8">
        <v>270</v>
      </c>
      <c r="B117" s="38" t="s">
        <v>2131</v>
      </c>
      <c r="C117" s="4">
        <v>0.75</v>
      </c>
      <c r="D117" s="2">
        <v>0.25</v>
      </c>
    </row>
    <row r="118" spans="1:4" s="24" customFormat="1" ht="15.75">
      <c r="A118" s="8">
        <v>272</v>
      </c>
      <c r="B118" s="38" t="s">
        <v>2132</v>
      </c>
      <c r="C118" s="4">
        <v>0.45</v>
      </c>
      <c r="D118" s="2">
        <v>0.55000000000000004</v>
      </c>
    </row>
    <row r="119" spans="1:4" s="24" customFormat="1" ht="15.75">
      <c r="A119" s="8">
        <v>280</v>
      </c>
      <c r="B119" s="41" t="s">
        <v>2133</v>
      </c>
      <c r="C119" s="4">
        <v>0.1</v>
      </c>
      <c r="D119" s="2">
        <v>0.9</v>
      </c>
    </row>
    <row r="120" spans="1:4" s="24" customFormat="1" ht="15.75">
      <c r="A120" s="8">
        <v>285</v>
      </c>
      <c r="B120" s="38" t="s">
        <v>2134</v>
      </c>
      <c r="C120" s="4">
        <v>0.6</v>
      </c>
      <c r="D120" s="2">
        <v>0.4</v>
      </c>
    </row>
    <row r="121" spans="1:4" s="24" customFormat="1" ht="15.75">
      <c r="A121" s="8">
        <v>288</v>
      </c>
      <c r="B121" s="38" t="s">
        <v>2135</v>
      </c>
      <c r="C121" s="4">
        <v>0.75</v>
      </c>
      <c r="D121" s="2">
        <v>0.25</v>
      </c>
    </row>
    <row r="122" spans="1:4" s="24" customFormat="1" ht="15.75">
      <c r="A122" s="8">
        <v>289</v>
      </c>
      <c r="B122" s="38" t="s">
        <v>1803</v>
      </c>
      <c r="C122" s="4">
        <v>0.5</v>
      </c>
      <c r="D122" s="2">
        <v>0.5</v>
      </c>
    </row>
    <row r="123" spans="1:4" s="24" customFormat="1" ht="15.75">
      <c r="A123" s="8">
        <v>291</v>
      </c>
      <c r="B123" s="38" t="s">
        <v>2136</v>
      </c>
      <c r="C123" s="4">
        <v>0.75</v>
      </c>
      <c r="D123" s="2">
        <v>0.25</v>
      </c>
    </row>
    <row r="124" spans="1:4" s="24" customFormat="1" ht="15.75">
      <c r="A124" s="8">
        <v>293</v>
      </c>
      <c r="B124" s="38" t="s">
        <v>2137</v>
      </c>
      <c r="C124" s="4">
        <v>0.8</v>
      </c>
      <c r="D124" s="2">
        <v>0.19999999999999996</v>
      </c>
    </row>
    <row r="125" spans="1:4" s="24" customFormat="1" ht="15.75">
      <c r="A125" s="8">
        <v>296</v>
      </c>
      <c r="B125" s="44" t="s">
        <v>2138</v>
      </c>
      <c r="C125" s="4">
        <v>0.45</v>
      </c>
      <c r="D125" s="2">
        <v>0.55000000000000004</v>
      </c>
    </row>
    <row r="126" spans="1:4" s="24" customFormat="1" ht="15.75">
      <c r="A126" s="8">
        <v>297</v>
      </c>
      <c r="B126" s="38" t="s">
        <v>2139</v>
      </c>
      <c r="C126" s="4">
        <v>0.5</v>
      </c>
      <c r="D126" s="2">
        <v>0.5</v>
      </c>
    </row>
    <row r="127" spans="1:4" s="24" customFormat="1" ht="15.75">
      <c r="A127" s="8">
        <v>303</v>
      </c>
      <c r="B127" s="38" t="s">
        <v>2140</v>
      </c>
      <c r="C127" s="4">
        <v>0.75</v>
      </c>
      <c r="D127" s="2">
        <v>0.25</v>
      </c>
    </row>
    <row r="128" spans="1:4" s="24" customFormat="1" ht="15.75">
      <c r="A128" s="8">
        <v>308</v>
      </c>
      <c r="B128" s="38" t="s">
        <v>1804</v>
      </c>
      <c r="C128" s="4">
        <v>0.8</v>
      </c>
      <c r="D128" s="2">
        <v>0.19999999999999996</v>
      </c>
    </row>
    <row r="129" spans="1:4" s="24" customFormat="1" ht="15.75">
      <c r="A129" s="8">
        <v>315</v>
      </c>
      <c r="B129" s="38" t="s">
        <v>2141</v>
      </c>
      <c r="C129" s="4">
        <v>0.75</v>
      </c>
      <c r="D129" s="2">
        <v>0.25</v>
      </c>
    </row>
    <row r="130" spans="1:4" s="24" customFormat="1" ht="15.75">
      <c r="A130" s="8">
        <v>316</v>
      </c>
      <c r="B130" s="38" t="s">
        <v>2142</v>
      </c>
      <c r="C130" s="4">
        <v>0.65</v>
      </c>
      <c r="D130" s="2">
        <v>0.35</v>
      </c>
    </row>
    <row r="131" spans="1:4" s="24" customFormat="1" ht="15.75">
      <c r="A131" s="8">
        <v>317</v>
      </c>
      <c r="B131" s="38" t="s">
        <v>2143</v>
      </c>
      <c r="C131" s="4">
        <v>0.75</v>
      </c>
      <c r="D131" s="2">
        <v>0.25</v>
      </c>
    </row>
    <row r="132" spans="1:4" s="24" customFormat="1" ht="15.75">
      <c r="A132" s="8">
        <v>321</v>
      </c>
      <c r="B132" s="38" t="s">
        <v>1806</v>
      </c>
      <c r="C132" s="4">
        <v>0.5</v>
      </c>
      <c r="D132" s="2">
        <v>0.5</v>
      </c>
    </row>
    <row r="133" spans="1:4" s="24" customFormat="1" ht="15.75">
      <c r="A133" s="8">
        <v>322</v>
      </c>
      <c r="B133" s="38" t="s">
        <v>2144</v>
      </c>
      <c r="C133" s="4">
        <v>0.75</v>
      </c>
      <c r="D133" s="2">
        <v>0.25</v>
      </c>
    </row>
    <row r="134" spans="1:4" s="24" customFormat="1" ht="15.75">
      <c r="A134" s="8">
        <v>323</v>
      </c>
      <c r="B134" s="40" t="s">
        <v>1807</v>
      </c>
      <c r="C134" s="4">
        <v>0.75</v>
      </c>
      <c r="D134" s="2">
        <v>0.25</v>
      </c>
    </row>
    <row r="135" spans="1:4" s="24" customFormat="1" ht="15.75">
      <c r="A135" s="8">
        <v>327</v>
      </c>
      <c r="B135" s="38" t="s">
        <v>2145</v>
      </c>
      <c r="C135" s="4">
        <v>0.5</v>
      </c>
      <c r="D135" s="2">
        <v>0.5</v>
      </c>
    </row>
    <row r="136" spans="1:4" s="24" customFormat="1" ht="15.75">
      <c r="A136" s="8">
        <v>328</v>
      </c>
      <c r="B136" s="38" t="s">
        <v>2146</v>
      </c>
      <c r="C136" s="4">
        <v>0.3</v>
      </c>
      <c r="D136" s="2">
        <v>0.7</v>
      </c>
    </row>
    <row r="137" spans="1:4" s="24" customFormat="1" ht="15.75">
      <c r="A137" s="8">
        <v>330</v>
      </c>
      <c r="B137" s="38" t="s">
        <v>2147</v>
      </c>
      <c r="C137" s="4">
        <v>0.5</v>
      </c>
      <c r="D137" s="2">
        <v>0.5</v>
      </c>
    </row>
    <row r="138" spans="1:4" s="24" customFormat="1" ht="15.75">
      <c r="A138" s="8">
        <v>331</v>
      </c>
      <c r="B138" s="38" t="s">
        <v>2148</v>
      </c>
      <c r="C138" s="4">
        <v>0.1</v>
      </c>
      <c r="D138" s="2">
        <v>0.9</v>
      </c>
    </row>
    <row r="139" spans="1:4" s="24" customFormat="1" ht="15.75">
      <c r="A139" s="8">
        <v>333</v>
      </c>
      <c r="B139" s="38" t="s">
        <v>2149</v>
      </c>
      <c r="C139" s="4">
        <v>0.2</v>
      </c>
      <c r="D139" s="2">
        <v>0.8</v>
      </c>
    </row>
    <row r="140" spans="1:4" s="24" customFormat="1" ht="15.75">
      <c r="A140" s="8">
        <v>336</v>
      </c>
      <c r="B140" s="38" t="s">
        <v>2150</v>
      </c>
      <c r="C140" s="4">
        <v>0.55000000000000004</v>
      </c>
      <c r="D140" s="2">
        <v>0.44999999999999996</v>
      </c>
    </row>
    <row r="141" spans="1:4" s="24" customFormat="1" ht="15.75">
      <c r="A141" s="8">
        <v>337</v>
      </c>
      <c r="B141" s="38" t="s">
        <v>2151</v>
      </c>
      <c r="C141" s="4">
        <v>0.75</v>
      </c>
      <c r="D141" s="2">
        <v>0.25</v>
      </c>
    </row>
    <row r="142" spans="1:4" s="24" customFormat="1" ht="15.75" customHeight="1">
      <c r="A142" s="39">
        <v>338</v>
      </c>
      <c r="B142" s="38" t="s">
        <v>2152</v>
      </c>
      <c r="C142" s="4">
        <v>0.75</v>
      </c>
      <c r="D142" s="2">
        <v>0.25</v>
      </c>
    </row>
    <row r="143" spans="1:4" s="24" customFormat="1" ht="15.75" customHeight="1">
      <c r="A143" s="8">
        <v>341</v>
      </c>
      <c r="B143" s="38" t="s">
        <v>2153</v>
      </c>
      <c r="C143" s="4">
        <v>0.75</v>
      </c>
      <c r="D143" s="2">
        <v>0.25</v>
      </c>
    </row>
    <row r="144" spans="1:4" s="24" customFormat="1" ht="15.75">
      <c r="A144" s="8">
        <v>342</v>
      </c>
      <c r="B144" s="38" t="s">
        <v>2154</v>
      </c>
      <c r="C144" s="4">
        <v>0.3</v>
      </c>
      <c r="D144" s="2">
        <v>0.7</v>
      </c>
    </row>
    <row r="145" spans="1:4" s="24" customFormat="1" ht="15.75">
      <c r="A145" s="8">
        <v>345</v>
      </c>
      <c r="B145" s="38" t="s">
        <v>2155</v>
      </c>
      <c r="C145" s="4">
        <v>0.75</v>
      </c>
      <c r="D145" s="2">
        <v>0.25</v>
      </c>
    </row>
    <row r="146" spans="1:4" s="24" customFormat="1" ht="15.75">
      <c r="A146" s="39">
        <v>347</v>
      </c>
      <c r="B146" s="38" t="s">
        <v>1810</v>
      </c>
      <c r="C146" s="4">
        <v>0.8</v>
      </c>
      <c r="D146" s="2">
        <v>0.19999999999999996</v>
      </c>
    </row>
    <row r="147" spans="1:4" s="24" customFormat="1" ht="15.75">
      <c r="A147" s="8">
        <v>354</v>
      </c>
      <c r="B147" s="38" t="s">
        <v>2156</v>
      </c>
      <c r="C147" s="4">
        <v>0.5</v>
      </c>
      <c r="D147" s="2">
        <v>0.5</v>
      </c>
    </row>
    <row r="148" spans="1:4" s="24" customFormat="1" ht="15.75">
      <c r="A148" s="8">
        <v>355</v>
      </c>
      <c r="B148" s="40" t="s">
        <v>2157</v>
      </c>
      <c r="C148" s="4">
        <v>0.3</v>
      </c>
      <c r="D148" s="2">
        <v>0.7</v>
      </c>
    </row>
    <row r="149" spans="1:4" s="24" customFormat="1" ht="15.75">
      <c r="A149" s="8">
        <v>357</v>
      </c>
      <c r="B149" s="41" t="s">
        <v>2158</v>
      </c>
      <c r="C149" s="4">
        <v>0.2</v>
      </c>
      <c r="D149" s="2">
        <v>0.8</v>
      </c>
    </row>
    <row r="150" spans="1:4" s="24" customFormat="1" ht="15.75">
      <c r="A150" s="8">
        <v>358</v>
      </c>
      <c r="B150" s="38" t="s">
        <v>1812</v>
      </c>
      <c r="C150" s="4">
        <v>0.75</v>
      </c>
      <c r="D150" s="2">
        <v>0.25</v>
      </c>
    </row>
    <row r="151" spans="1:4" s="24" customFormat="1" ht="15.75">
      <c r="A151" s="8">
        <v>359</v>
      </c>
      <c r="B151" s="38" t="s">
        <v>2159</v>
      </c>
      <c r="C151" s="4">
        <v>0.1</v>
      </c>
      <c r="D151" s="2">
        <v>0.9</v>
      </c>
    </row>
    <row r="152" spans="1:4" s="24" customFormat="1" ht="15.75">
      <c r="A152" s="8">
        <v>363</v>
      </c>
      <c r="B152" s="38" t="s">
        <v>2160</v>
      </c>
      <c r="C152" s="4">
        <v>0.75</v>
      </c>
      <c r="D152" s="2">
        <v>0.25</v>
      </c>
    </row>
    <row r="153" spans="1:4" s="24" customFormat="1" ht="15.75">
      <c r="A153" s="39">
        <v>366</v>
      </c>
      <c r="B153" s="38" t="s">
        <v>2161</v>
      </c>
      <c r="C153" s="4">
        <v>0.4</v>
      </c>
      <c r="D153" s="2">
        <v>0.6</v>
      </c>
    </row>
    <row r="154" spans="1:4" s="24" customFormat="1" ht="15.75">
      <c r="A154" s="39">
        <v>367</v>
      </c>
      <c r="B154" s="38" t="s">
        <v>1813</v>
      </c>
      <c r="C154" s="4">
        <v>0.55000000000000004</v>
      </c>
      <c r="D154" s="2">
        <v>0.44999999999999996</v>
      </c>
    </row>
    <row r="155" spans="1:4" s="24" customFormat="1" ht="15.75">
      <c r="A155" s="8">
        <v>368</v>
      </c>
      <c r="B155" s="38" t="s">
        <v>1814</v>
      </c>
      <c r="C155" s="4">
        <v>0.35</v>
      </c>
      <c r="D155" s="2">
        <v>0.65</v>
      </c>
    </row>
    <row r="156" spans="1:4" s="24" customFormat="1" ht="15.75">
      <c r="A156" s="8">
        <v>369</v>
      </c>
      <c r="B156" s="38" t="s">
        <v>2162</v>
      </c>
      <c r="C156" s="43">
        <v>0.45</v>
      </c>
      <c r="D156" s="2">
        <v>0.55000000000000004</v>
      </c>
    </row>
    <row r="157" spans="1:4" s="24" customFormat="1" ht="15.75" customHeight="1">
      <c r="A157" s="39">
        <v>371</v>
      </c>
      <c r="B157" s="38" t="s">
        <v>2163</v>
      </c>
      <c r="C157" s="43">
        <v>0.75</v>
      </c>
      <c r="D157" s="2">
        <v>0.25</v>
      </c>
    </row>
    <row r="158" spans="1:4" s="24" customFormat="1" ht="15.75" customHeight="1">
      <c r="A158" s="39">
        <v>372</v>
      </c>
      <c r="B158" s="40" t="s">
        <v>2164</v>
      </c>
      <c r="C158" s="43">
        <v>0.2</v>
      </c>
      <c r="D158" s="2">
        <v>0.8</v>
      </c>
    </row>
    <row r="159" spans="1:4" s="24" customFormat="1" ht="15.75">
      <c r="A159" s="39">
        <v>373</v>
      </c>
      <c r="B159" s="38" t="s">
        <v>1815</v>
      </c>
      <c r="C159" s="4">
        <v>0.5</v>
      </c>
      <c r="D159" s="2">
        <v>0.5</v>
      </c>
    </row>
    <row r="160" spans="1:4" s="24" customFormat="1" ht="15.75">
      <c r="A160" s="39">
        <v>382</v>
      </c>
      <c r="B160" s="38" t="s">
        <v>2165</v>
      </c>
      <c r="C160" s="4">
        <v>0.3</v>
      </c>
      <c r="D160" s="2">
        <v>0.7</v>
      </c>
    </row>
    <row r="161" spans="1:4" s="24" customFormat="1" ht="15.75">
      <c r="A161" s="8">
        <v>384</v>
      </c>
      <c r="B161" s="38" t="s">
        <v>2166</v>
      </c>
      <c r="C161" s="4">
        <v>0.75</v>
      </c>
      <c r="D161" s="2">
        <v>0.25</v>
      </c>
    </row>
    <row r="162" spans="1:4" s="24" customFormat="1" ht="15.75">
      <c r="A162" s="8">
        <v>386</v>
      </c>
      <c r="B162" s="41" t="s">
        <v>1816</v>
      </c>
      <c r="C162" s="4">
        <v>0.85</v>
      </c>
      <c r="D162" s="2">
        <v>0.15000000000000002</v>
      </c>
    </row>
    <row r="163" spans="1:4" s="24" customFormat="1" ht="15.75">
      <c r="A163" s="8">
        <v>388</v>
      </c>
      <c r="B163" s="38" t="s">
        <v>2167</v>
      </c>
      <c r="C163" s="4">
        <v>0.85</v>
      </c>
      <c r="D163" s="2">
        <v>0.15000000000000002</v>
      </c>
    </row>
    <row r="164" spans="1:4" s="24" customFormat="1" ht="15.75">
      <c r="A164" s="39">
        <v>389</v>
      </c>
      <c r="B164" s="38" t="s">
        <v>2168</v>
      </c>
      <c r="C164" s="4">
        <v>0.1</v>
      </c>
      <c r="D164" s="2">
        <v>0.9</v>
      </c>
    </row>
    <row r="165" spans="1:4" s="24" customFormat="1" ht="15.75">
      <c r="A165" s="8">
        <v>390</v>
      </c>
      <c r="B165" s="38" t="s">
        <v>2169</v>
      </c>
      <c r="C165" s="4">
        <v>0.75</v>
      </c>
      <c r="D165" s="2">
        <v>0.25</v>
      </c>
    </row>
    <row r="166" spans="1:4" s="24" customFormat="1" ht="15.75">
      <c r="A166" s="8">
        <v>392</v>
      </c>
      <c r="B166" s="38" t="s">
        <v>2170</v>
      </c>
      <c r="C166" s="4">
        <v>0.75</v>
      </c>
      <c r="D166" s="2">
        <v>0.25</v>
      </c>
    </row>
    <row r="167" spans="1:4" s="24" customFormat="1" ht="15.75">
      <c r="A167" s="8">
        <v>393</v>
      </c>
      <c r="B167" s="38" t="s">
        <v>1817</v>
      </c>
      <c r="C167" s="4">
        <v>0.55000000000000004</v>
      </c>
      <c r="D167" s="2">
        <v>0.44999999999999996</v>
      </c>
    </row>
    <row r="168" spans="1:4" s="24" customFormat="1" ht="15.75">
      <c r="A168" s="8">
        <v>398</v>
      </c>
      <c r="B168" s="38" t="s">
        <v>2171</v>
      </c>
      <c r="C168" s="4">
        <v>0.3</v>
      </c>
      <c r="D168" s="2">
        <v>0.7</v>
      </c>
    </row>
    <row r="169" spans="1:4" s="24" customFormat="1" ht="15.75">
      <c r="A169" s="45">
        <v>405</v>
      </c>
      <c r="B169" s="40" t="s">
        <v>2172</v>
      </c>
      <c r="C169" s="46">
        <v>0.75</v>
      </c>
      <c r="D169" s="2">
        <v>0.25</v>
      </c>
    </row>
    <row r="170" spans="1:4" s="24" customFormat="1" ht="15.75">
      <c r="A170" s="8">
        <v>408</v>
      </c>
      <c r="B170" s="38" t="s">
        <v>2173</v>
      </c>
      <c r="C170" s="4">
        <v>0.3</v>
      </c>
      <c r="D170" s="2">
        <v>0.7</v>
      </c>
    </row>
    <row r="171" spans="1:4" s="24" customFormat="1" ht="15.75">
      <c r="A171" s="8">
        <v>410</v>
      </c>
      <c r="B171" s="38" t="s">
        <v>2174</v>
      </c>
      <c r="C171" s="4">
        <v>0.55000000000000004</v>
      </c>
      <c r="D171" s="2">
        <v>0.44999999999999996</v>
      </c>
    </row>
    <row r="172" spans="1:4" s="24" customFormat="1" ht="15.75">
      <c r="A172" s="8">
        <v>416</v>
      </c>
      <c r="B172" s="40" t="s">
        <v>2175</v>
      </c>
      <c r="C172" s="4">
        <v>0.4</v>
      </c>
      <c r="D172" s="2">
        <v>0.6</v>
      </c>
    </row>
    <row r="173" spans="1:4" s="24" customFormat="1" ht="15.75" customHeight="1">
      <c r="A173" s="8">
        <v>420</v>
      </c>
      <c r="B173" s="38" t="s">
        <v>2176</v>
      </c>
      <c r="C173" s="4">
        <v>0.2</v>
      </c>
      <c r="D173" s="2">
        <v>0.8</v>
      </c>
    </row>
    <row r="174" spans="1:4" s="24" customFormat="1" ht="15.75" customHeight="1">
      <c r="A174" s="8">
        <v>423</v>
      </c>
      <c r="B174" s="40" t="s">
        <v>2177</v>
      </c>
      <c r="C174" s="4">
        <v>0.3</v>
      </c>
      <c r="D174" s="2">
        <v>0.7</v>
      </c>
    </row>
    <row r="175" spans="1:4" s="24" customFormat="1" ht="15.75">
      <c r="A175" s="8">
        <v>425</v>
      </c>
      <c r="B175" s="38" t="s">
        <v>1819</v>
      </c>
      <c r="C175" s="4">
        <v>0.55000000000000004</v>
      </c>
      <c r="D175" s="2">
        <v>0.44999999999999996</v>
      </c>
    </row>
    <row r="176" spans="1:4" s="24" customFormat="1" ht="15.75">
      <c r="A176" s="8">
        <v>432</v>
      </c>
      <c r="B176" s="38" t="s">
        <v>1820</v>
      </c>
      <c r="C176" s="4">
        <v>0.6</v>
      </c>
      <c r="D176" s="2">
        <v>0.4</v>
      </c>
    </row>
    <row r="177" spans="1:4" s="24" customFormat="1" ht="15.75">
      <c r="A177" s="8">
        <v>434</v>
      </c>
      <c r="B177" s="38" t="s">
        <v>2178</v>
      </c>
      <c r="C177" s="4">
        <v>0.2</v>
      </c>
      <c r="D177" s="2">
        <v>0.8</v>
      </c>
    </row>
    <row r="178" spans="1:4" s="24" customFormat="1" ht="15.75">
      <c r="A178" s="8">
        <v>435</v>
      </c>
      <c r="B178" s="38" t="s">
        <v>1821</v>
      </c>
      <c r="C178" s="4">
        <v>0.75</v>
      </c>
      <c r="D178" s="2">
        <v>0.25</v>
      </c>
    </row>
    <row r="179" spans="1:4" s="24" customFormat="1" ht="15.75">
      <c r="A179" s="8">
        <v>439</v>
      </c>
      <c r="B179" s="38" t="s">
        <v>2179</v>
      </c>
      <c r="C179" s="4">
        <v>0.2</v>
      </c>
      <c r="D179" s="2">
        <v>0.8</v>
      </c>
    </row>
    <row r="180" spans="1:4" s="24" customFormat="1" ht="15.75">
      <c r="A180" s="8">
        <v>440</v>
      </c>
      <c r="B180" s="38" t="s">
        <v>2180</v>
      </c>
      <c r="C180" s="4">
        <v>0.75</v>
      </c>
      <c r="D180" s="2">
        <v>0.25</v>
      </c>
    </row>
    <row r="181" spans="1:4" s="24" customFormat="1" ht="15.75">
      <c r="A181" s="8">
        <v>449</v>
      </c>
      <c r="B181" s="38" t="s">
        <v>2181</v>
      </c>
      <c r="C181" s="4">
        <v>0.2</v>
      </c>
      <c r="D181" s="2">
        <v>0.8</v>
      </c>
    </row>
    <row r="182" spans="1:4" s="24" customFormat="1" ht="15.75">
      <c r="A182" s="8">
        <v>460</v>
      </c>
      <c r="B182" s="38" t="s">
        <v>2182</v>
      </c>
      <c r="C182" s="4">
        <v>0.3</v>
      </c>
      <c r="D182" s="2">
        <v>0.7</v>
      </c>
    </row>
    <row r="183" spans="1:4" s="24" customFormat="1" ht="15.75">
      <c r="A183" s="8">
        <v>480</v>
      </c>
      <c r="B183" s="41" t="s">
        <v>1823</v>
      </c>
      <c r="C183" s="4">
        <v>0.7</v>
      </c>
      <c r="D183" s="2">
        <v>0.30000000000000004</v>
      </c>
    </row>
    <row r="184" spans="1:4" s="24" customFormat="1" ht="15.75">
      <c r="A184" s="8">
        <v>483</v>
      </c>
      <c r="B184" s="38" t="s">
        <v>2183</v>
      </c>
      <c r="C184" s="4">
        <v>0.2</v>
      </c>
      <c r="D184" s="2">
        <v>0.8</v>
      </c>
    </row>
    <row r="185" spans="1:4" s="24" customFormat="1" ht="15.75">
      <c r="A185" s="8">
        <v>484</v>
      </c>
      <c r="B185" s="38" t="s">
        <v>2184</v>
      </c>
      <c r="C185" s="4">
        <v>0.2</v>
      </c>
      <c r="D185" s="2">
        <v>0.8</v>
      </c>
    </row>
    <row r="186" spans="1:4" s="24" customFormat="1" ht="15.75">
      <c r="A186" s="8">
        <v>487</v>
      </c>
      <c r="B186" s="41" t="s">
        <v>2185</v>
      </c>
      <c r="C186" s="4">
        <v>0.2</v>
      </c>
      <c r="D186" s="2">
        <v>0.8</v>
      </c>
    </row>
    <row r="187" spans="1:4" s="24" customFormat="1" ht="15.75">
      <c r="A187" s="8">
        <v>488</v>
      </c>
      <c r="B187" s="38" t="s">
        <v>2186</v>
      </c>
      <c r="C187" s="4">
        <v>0.5</v>
      </c>
      <c r="D187" s="2">
        <v>0.5</v>
      </c>
    </row>
    <row r="188" spans="1:4" s="24" customFormat="1" ht="15.75">
      <c r="A188" s="8">
        <v>489</v>
      </c>
      <c r="B188" s="41" t="s">
        <v>2187</v>
      </c>
      <c r="C188" s="4">
        <v>0.75</v>
      </c>
      <c r="D188" s="2">
        <v>0.25</v>
      </c>
    </row>
    <row r="189" spans="1:4" s="24" customFormat="1" ht="15.75">
      <c r="A189" s="8">
        <v>493</v>
      </c>
      <c r="B189" s="38" t="s">
        <v>2188</v>
      </c>
      <c r="C189" s="4">
        <v>0.5</v>
      </c>
      <c r="D189" s="2">
        <v>0.5</v>
      </c>
    </row>
    <row r="190" spans="1:4" s="24" customFormat="1" ht="15.75">
      <c r="A190" s="39">
        <v>494</v>
      </c>
      <c r="B190" s="38" t="s">
        <v>1824</v>
      </c>
      <c r="C190" s="4">
        <v>0.75</v>
      </c>
      <c r="D190" s="2">
        <v>0.25</v>
      </c>
    </row>
    <row r="191" spans="1:4" s="24" customFormat="1" ht="15.75">
      <c r="A191" s="39">
        <v>497</v>
      </c>
      <c r="B191" s="38" t="s">
        <v>1825</v>
      </c>
      <c r="C191" s="4">
        <v>0.35</v>
      </c>
      <c r="D191" s="2">
        <v>0.65</v>
      </c>
    </row>
    <row r="192" spans="1:4" s="24" customFormat="1" ht="15.75">
      <c r="A192" s="8">
        <v>498</v>
      </c>
      <c r="B192" s="38" t="s">
        <v>2189</v>
      </c>
      <c r="C192" s="4">
        <v>0.2</v>
      </c>
      <c r="D192" s="2">
        <v>0.8</v>
      </c>
    </row>
    <row r="193" spans="1:4" s="24" customFormat="1" ht="15.75">
      <c r="A193" s="8">
        <v>503</v>
      </c>
      <c r="B193" s="38" t="s">
        <v>2190</v>
      </c>
      <c r="C193" s="4">
        <v>0.2</v>
      </c>
      <c r="D193" s="2">
        <v>0.8</v>
      </c>
    </row>
    <row r="194" spans="1:4" s="24" customFormat="1" ht="15.75">
      <c r="A194" s="8">
        <v>505</v>
      </c>
      <c r="B194" s="38" t="s">
        <v>2191</v>
      </c>
      <c r="C194" s="4">
        <v>0.2</v>
      </c>
      <c r="D194" s="2">
        <v>0.8</v>
      </c>
    </row>
    <row r="195" spans="1:4" s="24" customFormat="1" ht="15.75">
      <c r="A195" s="8">
        <v>506</v>
      </c>
      <c r="B195" s="38" t="s">
        <v>1826</v>
      </c>
      <c r="C195" s="4">
        <v>0.75</v>
      </c>
      <c r="D195" s="2">
        <v>0.25</v>
      </c>
    </row>
    <row r="196" spans="1:4" s="24" customFormat="1" ht="15.75">
      <c r="A196" s="39">
        <v>511</v>
      </c>
      <c r="B196" s="38" t="s">
        <v>2192</v>
      </c>
      <c r="C196" s="4">
        <v>0.75</v>
      </c>
      <c r="D196" s="2">
        <v>0.25</v>
      </c>
    </row>
    <row r="197" spans="1:4" s="24" customFormat="1" ht="15.75">
      <c r="A197" s="8">
        <v>517</v>
      </c>
      <c r="B197" s="38" t="s">
        <v>2193</v>
      </c>
      <c r="C197" s="4">
        <v>0.65</v>
      </c>
      <c r="D197" s="2">
        <v>0.35</v>
      </c>
    </row>
    <row r="198" spans="1:4" s="24" customFormat="1" ht="15.75">
      <c r="A198" s="8">
        <v>518</v>
      </c>
      <c r="B198" s="38" t="s">
        <v>2194</v>
      </c>
      <c r="C198" s="4">
        <v>0.2</v>
      </c>
      <c r="D198" s="2">
        <v>0.8</v>
      </c>
    </row>
    <row r="199" spans="1:4" s="24" customFormat="1" ht="15.75">
      <c r="A199" s="8">
        <v>520</v>
      </c>
      <c r="B199" s="38" t="s">
        <v>2195</v>
      </c>
      <c r="C199" s="4">
        <v>0.3</v>
      </c>
      <c r="D199" s="2">
        <v>0.7</v>
      </c>
    </row>
    <row r="200" spans="1:4" s="24" customFormat="1" ht="15.75">
      <c r="A200" s="8">
        <v>522</v>
      </c>
      <c r="B200" s="38" t="s">
        <v>2196</v>
      </c>
      <c r="C200" s="4">
        <v>0.75</v>
      </c>
      <c r="D200" s="2">
        <v>0.25</v>
      </c>
    </row>
    <row r="201" spans="1:4" s="24" customFormat="1" ht="15.75">
      <c r="A201" s="8">
        <v>525</v>
      </c>
      <c r="B201" s="38" t="s">
        <v>2197</v>
      </c>
      <c r="C201" s="4">
        <v>0.75</v>
      </c>
      <c r="D201" s="2">
        <v>0.25</v>
      </c>
    </row>
    <row r="202" spans="1:4" s="24" customFormat="1" ht="15.75">
      <c r="A202" s="8">
        <v>530</v>
      </c>
      <c r="B202" s="38" t="s">
        <v>2198</v>
      </c>
      <c r="C202" s="4">
        <v>0.4</v>
      </c>
      <c r="D202" s="2">
        <v>0.6</v>
      </c>
    </row>
    <row r="203" spans="1:4" s="24" customFormat="1" ht="15.75">
      <c r="A203" s="8">
        <v>533</v>
      </c>
      <c r="B203" s="38" t="s">
        <v>2199</v>
      </c>
      <c r="C203" s="4">
        <v>0.3</v>
      </c>
      <c r="D203" s="2">
        <v>0.7</v>
      </c>
    </row>
    <row r="204" spans="1:4" s="24" customFormat="1" ht="15.75">
      <c r="A204" s="8">
        <v>535</v>
      </c>
      <c r="B204" s="38" t="s">
        <v>2200</v>
      </c>
      <c r="C204" s="4">
        <v>0.4</v>
      </c>
      <c r="D204" s="2">
        <v>0.6</v>
      </c>
    </row>
    <row r="205" spans="1:4" s="24" customFormat="1" ht="15.75">
      <c r="A205" s="8">
        <v>536</v>
      </c>
      <c r="B205" s="38" t="s">
        <v>2201</v>
      </c>
      <c r="C205" s="4">
        <v>0.3</v>
      </c>
      <c r="D205" s="2">
        <v>0.7</v>
      </c>
    </row>
    <row r="206" spans="1:4" s="24" customFormat="1" ht="15.75">
      <c r="A206" s="8">
        <v>538</v>
      </c>
      <c r="B206" s="38" t="s">
        <v>2202</v>
      </c>
      <c r="C206" s="4">
        <v>0.5</v>
      </c>
      <c r="D206" s="2">
        <v>0.5</v>
      </c>
    </row>
    <row r="207" spans="1:4" s="24" customFormat="1" ht="15.75">
      <c r="A207" s="8">
        <v>539</v>
      </c>
      <c r="B207" s="38" t="s">
        <v>2203</v>
      </c>
      <c r="C207" s="4">
        <v>0.2</v>
      </c>
      <c r="D207" s="2">
        <v>0.8</v>
      </c>
    </row>
    <row r="208" spans="1:4" s="24" customFormat="1" ht="15.75">
      <c r="A208" s="8">
        <v>540</v>
      </c>
      <c r="B208" s="38" t="s">
        <v>2204</v>
      </c>
      <c r="C208" s="4">
        <v>0.15</v>
      </c>
      <c r="D208" s="2">
        <v>0.85</v>
      </c>
    </row>
    <row r="209" spans="1:4" s="24" customFormat="1" ht="15.75">
      <c r="A209" s="8">
        <v>543</v>
      </c>
      <c r="B209" s="38" t="s">
        <v>2205</v>
      </c>
      <c r="C209" s="4">
        <v>0.2</v>
      </c>
      <c r="D209" s="2">
        <v>0.8</v>
      </c>
    </row>
    <row r="210" spans="1:4" s="24" customFormat="1" ht="15.75">
      <c r="A210" s="8">
        <v>546</v>
      </c>
      <c r="B210" s="38" t="s">
        <v>2206</v>
      </c>
      <c r="C210" s="4">
        <v>0.5</v>
      </c>
      <c r="D210" s="2">
        <v>0.5</v>
      </c>
    </row>
    <row r="211" spans="1:4" s="24" customFormat="1" ht="15.75">
      <c r="A211" s="39">
        <v>548</v>
      </c>
      <c r="B211" s="38" t="s">
        <v>2207</v>
      </c>
      <c r="C211" s="4">
        <v>0.6</v>
      </c>
      <c r="D211" s="2">
        <v>0.4</v>
      </c>
    </row>
    <row r="212" spans="1:4" s="24" customFormat="1" ht="15.75">
      <c r="A212" s="8">
        <v>551</v>
      </c>
      <c r="B212" s="38" t="s">
        <v>2208</v>
      </c>
      <c r="C212" s="4">
        <v>0.75</v>
      </c>
      <c r="D212" s="2">
        <v>0.25</v>
      </c>
    </row>
    <row r="213" spans="1:4" s="24" customFormat="1" ht="15.75">
      <c r="A213" s="8">
        <v>552</v>
      </c>
      <c r="B213" s="38" t="s">
        <v>2209</v>
      </c>
      <c r="C213" s="4">
        <v>0.75</v>
      </c>
      <c r="D213" s="2">
        <v>0.25</v>
      </c>
    </row>
    <row r="214" spans="1:4" s="24" customFormat="1" ht="15.75">
      <c r="A214" s="8">
        <v>553</v>
      </c>
      <c r="B214" s="38" t="s">
        <v>2210</v>
      </c>
      <c r="C214" s="4">
        <v>0.2</v>
      </c>
      <c r="D214" s="2">
        <v>0.8</v>
      </c>
    </row>
    <row r="215" spans="1:4" s="24" customFormat="1" ht="15.75">
      <c r="A215" s="8">
        <v>560</v>
      </c>
      <c r="B215" s="38" t="s">
        <v>1829</v>
      </c>
      <c r="C215" s="4">
        <v>0.4</v>
      </c>
      <c r="D215" s="2">
        <v>0.6</v>
      </c>
    </row>
    <row r="216" spans="1:4" s="24" customFormat="1" ht="15.75">
      <c r="A216" s="8">
        <v>563</v>
      </c>
      <c r="B216" s="38" t="s">
        <v>2211</v>
      </c>
      <c r="C216" s="4">
        <v>0.75</v>
      </c>
      <c r="D216" s="2">
        <v>0.25</v>
      </c>
    </row>
    <row r="217" spans="1:4" s="24" customFormat="1" ht="15.75">
      <c r="A217" s="8">
        <v>564</v>
      </c>
      <c r="B217" s="38" t="s">
        <v>1831</v>
      </c>
      <c r="C217" s="4">
        <v>0.2</v>
      </c>
      <c r="D217" s="2">
        <v>0.8</v>
      </c>
    </row>
    <row r="218" spans="1:4" s="24" customFormat="1" ht="15.75">
      <c r="A218" s="8">
        <v>569</v>
      </c>
      <c r="B218" s="38" t="s">
        <v>2212</v>
      </c>
      <c r="C218" s="4">
        <v>0.2</v>
      </c>
      <c r="D218" s="2">
        <v>0.8</v>
      </c>
    </row>
    <row r="219" spans="1:4" s="24" customFormat="1" ht="15.75">
      <c r="A219" s="8">
        <v>570</v>
      </c>
      <c r="B219" s="38" t="s">
        <v>2213</v>
      </c>
      <c r="C219" s="4">
        <v>0.5</v>
      </c>
      <c r="D219" s="2">
        <v>0.5</v>
      </c>
    </row>
    <row r="220" spans="1:4" s="24" customFormat="1" ht="15.75">
      <c r="A220" s="8">
        <v>571</v>
      </c>
      <c r="B220" s="38" t="s">
        <v>2214</v>
      </c>
      <c r="C220" s="4">
        <v>0.2</v>
      </c>
      <c r="D220" s="2">
        <v>0.8</v>
      </c>
    </row>
    <row r="221" spans="1:4" s="24" customFormat="1" ht="15.75">
      <c r="A221" s="39">
        <v>574</v>
      </c>
      <c r="B221" s="38" t="s">
        <v>2215</v>
      </c>
      <c r="C221" s="4">
        <v>0.1</v>
      </c>
      <c r="D221" s="2">
        <v>0.9</v>
      </c>
    </row>
    <row r="222" spans="1:4" s="24" customFormat="1" ht="15.75">
      <c r="A222" s="39">
        <v>576</v>
      </c>
      <c r="B222" s="38" t="s">
        <v>2216</v>
      </c>
      <c r="C222" s="4">
        <v>0.75</v>
      </c>
      <c r="D222" s="2">
        <v>0.25</v>
      </c>
    </row>
    <row r="223" spans="1:4" s="24" customFormat="1" ht="15.75">
      <c r="A223" s="39">
        <v>579</v>
      </c>
      <c r="B223" s="38" t="s">
        <v>2217</v>
      </c>
      <c r="C223" s="4">
        <v>0.65</v>
      </c>
      <c r="D223" s="2">
        <v>0.35</v>
      </c>
    </row>
    <row r="224" spans="1:4" s="24" customFormat="1" ht="15.75">
      <c r="A224" s="8">
        <v>586</v>
      </c>
      <c r="B224" s="38" t="s">
        <v>2218</v>
      </c>
      <c r="C224" s="4">
        <v>0.75</v>
      </c>
      <c r="D224" s="2">
        <v>0.25</v>
      </c>
    </row>
    <row r="225" spans="1:4" s="24" customFormat="1" ht="15.75">
      <c r="A225" s="8">
        <v>588</v>
      </c>
      <c r="B225" s="38" t="s">
        <v>2219</v>
      </c>
      <c r="C225" s="4">
        <v>0.6</v>
      </c>
      <c r="D225" s="2">
        <v>0.4</v>
      </c>
    </row>
    <row r="226" spans="1:4" s="24" customFormat="1" ht="15.75">
      <c r="A226" s="8">
        <v>589</v>
      </c>
      <c r="B226" s="38" t="s">
        <v>2220</v>
      </c>
      <c r="C226" s="4">
        <v>0.2</v>
      </c>
      <c r="D226" s="2">
        <v>0.8</v>
      </c>
    </row>
    <row r="227" spans="1:4" s="24" customFormat="1" ht="15.75">
      <c r="A227" s="8">
        <v>590</v>
      </c>
      <c r="B227" s="38" t="s">
        <v>2221</v>
      </c>
      <c r="C227" s="4">
        <v>0.75</v>
      </c>
      <c r="D227" s="2">
        <v>0.25</v>
      </c>
    </row>
    <row r="228" spans="1:4" s="24" customFormat="1" ht="15.75">
      <c r="A228" s="8">
        <v>592</v>
      </c>
      <c r="B228" s="38" t="s">
        <v>1836</v>
      </c>
      <c r="C228" s="4">
        <v>0.5</v>
      </c>
      <c r="D228" s="2">
        <v>0.5</v>
      </c>
    </row>
    <row r="229" spans="1:4" s="24" customFormat="1" ht="15.75">
      <c r="A229" s="8">
        <v>598</v>
      </c>
      <c r="B229" s="38" t="s">
        <v>2222</v>
      </c>
      <c r="C229" s="4">
        <v>0.75</v>
      </c>
      <c r="D229" s="2">
        <v>0.25</v>
      </c>
    </row>
    <row r="230" spans="1:4" s="24" customFormat="1" ht="15.75">
      <c r="A230" s="8">
        <v>603</v>
      </c>
      <c r="B230" s="38" t="s">
        <v>1837</v>
      </c>
      <c r="C230" s="4">
        <v>0.75</v>
      </c>
      <c r="D230" s="2">
        <v>0.25</v>
      </c>
    </row>
    <row r="231" spans="1:4" s="24" customFormat="1" ht="15.75">
      <c r="A231" s="8">
        <v>604</v>
      </c>
      <c r="B231" s="38" t="s">
        <v>2223</v>
      </c>
      <c r="C231" s="4">
        <v>0.75</v>
      </c>
      <c r="D231" s="2">
        <v>0.25</v>
      </c>
    </row>
    <row r="232" spans="1:4" s="24" customFormat="1" ht="15.75">
      <c r="A232" s="39">
        <v>606</v>
      </c>
      <c r="B232" s="40" t="s">
        <v>2224</v>
      </c>
      <c r="C232" s="4">
        <v>0.75</v>
      </c>
      <c r="D232" s="2">
        <v>0.25</v>
      </c>
    </row>
    <row r="233" spans="1:4" s="24" customFormat="1" ht="15.75">
      <c r="A233" s="39">
        <v>607</v>
      </c>
      <c r="B233" s="38" t="s">
        <v>2225</v>
      </c>
      <c r="C233" s="4">
        <v>0.1</v>
      </c>
      <c r="D233" s="2">
        <v>0.9</v>
      </c>
    </row>
    <row r="234" spans="1:4" s="24" customFormat="1" ht="15.75">
      <c r="A234" s="39">
        <v>611</v>
      </c>
      <c r="B234" s="38" t="s">
        <v>2226</v>
      </c>
      <c r="C234" s="4">
        <v>0.2</v>
      </c>
      <c r="D234" s="2">
        <v>0.8</v>
      </c>
    </row>
    <row r="235" spans="1:4" s="24" customFormat="1" ht="15.75">
      <c r="A235" s="8">
        <v>617</v>
      </c>
      <c r="B235" s="38" t="s">
        <v>2227</v>
      </c>
      <c r="C235" s="4">
        <v>0.3</v>
      </c>
      <c r="D235" s="2">
        <v>0.7</v>
      </c>
    </row>
    <row r="236" spans="1:4" s="24" customFormat="1" ht="15.75">
      <c r="A236" s="8">
        <v>623</v>
      </c>
      <c r="B236" s="38" t="s">
        <v>2228</v>
      </c>
      <c r="C236" s="4">
        <v>0.2</v>
      </c>
      <c r="D236" s="2">
        <v>0.8</v>
      </c>
    </row>
    <row r="237" spans="1:4" s="24" customFormat="1" ht="15.75">
      <c r="A237" s="8">
        <v>626</v>
      </c>
      <c r="B237" s="38" t="s">
        <v>2229</v>
      </c>
      <c r="C237" s="4">
        <v>0.5</v>
      </c>
      <c r="D237" s="2">
        <v>0.5</v>
      </c>
    </row>
    <row r="238" spans="1:4" s="24" customFormat="1" ht="15.75">
      <c r="A238" s="39">
        <v>631</v>
      </c>
      <c r="B238" s="38" t="s">
        <v>2230</v>
      </c>
      <c r="C238" s="4">
        <v>0.4</v>
      </c>
      <c r="D238" s="2">
        <v>0.6</v>
      </c>
    </row>
    <row r="239" spans="1:4" s="24" customFormat="1" ht="15.75">
      <c r="A239" s="8">
        <v>635</v>
      </c>
      <c r="B239" s="38" t="s">
        <v>2231</v>
      </c>
      <c r="C239" s="4">
        <v>0.2</v>
      </c>
      <c r="D239" s="2">
        <v>0.8</v>
      </c>
    </row>
    <row r="240" spans="1:4" s="24" customFormat="1" ht="15.75">
      <c r="A240" s="8">
        <v>636</v>
      </c>
      <c r="B240" s="38" t="s">
        <v>2232</v>
      </c>
      <c r="C240" s="4">
        <v>0.75</v>
      </c>
      <c r="D240" s="2">
        <v>0.25</v>
      </c>
    </row>
    <row r="241" spans="1:4" s="24" customFormat="1" ht="15.75">
      <c r="A241" s="8">
        <v>639</v>
      </c>
      <c r="B241" s="38" t="s">
        <v>2233</v>
      </c>
      <c r="C241" s="4">
        <v>0.4</v>
      </c>
      <c r="D241" s="2">
        <v>0.6</v>
      </c>
    </row>
    <row r="242" spans="1:4" s="24" customFormat="1" ht="15.75">
      <c r="A242" s="8">
        <v>653</v>
      </c>
      <c r="B242" s="38" t="s">
        <v>1838</v>
      </c>
      <c r="C242" s="4">
        <v>0.3</v>
      </c>
      <c r="D242" s="2">
        <v>0.7</v>
      </c>
    </row>
    <row r="243" spans="1:4" s="24" customFormat="1" ht="15.75">
      <c r="A243" s="8">
        <v>655</v>
      </c>
      <c r="B243" s="38" t="s">
        <v>1839</v>
      </c>
      <c r="C243" s="4">
        <v>0.4</v>
      </c>
      <c r="D243" s="2">
        <v>0.6</v>
      </c>
    </row>
    <row r="244" spans="1:4" s="24" customFormat="1" ht="15.75">
      <c r="A244" s="8">
        <v>656</v>
      </c>
      <c r="B244" s="38" t="s">
        <v>2234</v>
      </c>
      <c r="C244" s="4">
        <v>0.8</v>
      </c>
      <c r="D244" s="2">
        <v>0.19999999999999996</v>
      </c>
    </row>
    <row r="245" spans="1:4" s="24" customFormat="1" ht="15.75">
      <c r="A245" s="8">
        <v>658</v>
      </c>
      <c r="B245" s="41" t="s">
        <v>1841</v>
      </c>
      <c r="C245" s="4">
        <v>0.75</v>
      </c>
      <c r="D245" s="2">
        <v>0.25</v>
      </c>
    </row>
    <row r="246" spans="1:4" s="24" customFormat="1" ht="15.75">
      <c r="A246" s="8">
        <v>659</v>
      </c>
      <c r="B246" s="38" t="s">
        <v>2235</v>
      </c>
      <c r="C246" s="4">
        <v>0.75</v>
      </c>
      <c r="D246" s="2">
        <v>0.25</v>
      </c>
    </row>
    <row r="247" spans="1:4" s="24" customFormat="1" ht="15.75">
      <c r="A247" s="8">
        <v>662</v>
      </c>
      <c r="B247" s="38" t="s">
        <v>1842</v>
      </c>
      <c r="C247" s="4">
        <v>0.55000000000000004</v>
      </c>
      <c r="D247" s="2">
        <v>0.44999999999999996</v>
      </c>
    </row>
    <row r="248" spans="1:4" s="24" customFormat="1" ht="15.75">
      <c r="A248" s="8">
        <v>665</v>
      </c>
      <c r="B248" s="38" t="s">
        <v>2236</v>
      </c>
      <c r="C248" s="4">
        <v>0.75</v>
      </c>
      <c r="D248" s="2">
        <v>0.25</v>
      </c>
    </row>
    <row r="249" spans="1:4" s="24" customFormat="1" ht="15.75">
      <c r="A249" s="8">
        <v>669</v>
      </c>
      <c r="B249" s="38" t="s">
        <v>2237</v>
      </c>
      <c r="C249" s="4">
        <v>0.75</v>
      </c>
      <c r="D249" s="2">
        <v>0.25</v>
      </c>
    </row>
    <row r="250" spans="1:4" s="24" customFormat="1" ht="15.75">
      <c r="A250" s="8">
        <v>670</v>
      </c>
      <c r="B250" s="38" t="s">
        <v>1843</v>
      </c>
      <c r="C250" s="4">
        <v>0.8</v>
      </c>
      <c r="D250" s="2">
        <v>0.19999999999999996</v>
      </c>
    </row>
    <row r="251" spans="1:4" s="24" customFormat="1" ht="15.75">
      <c r="A251" s="8">
        <v>677</v>
      </c>
      <c r="B251" s="38" t="s">
        <v>1844</v>
      </c>
      <c r="C251" s="4">
        <v>0.5</v>
      </c>
      <c r="D251" s="2">
        <v>0.5</v>
      </c>
    </row>
    <row r="252" spans="1:4" s="24" customFormat="1" ht="15.75">
      <c r="A252" s="39">
        <v>683</v>
      </c>
      <c r="B252" s="38" t="s">
        <v>2238</v>
      </c>
      <c r="C252" s="4">
        <v>0.75</v>
      </c>
      <c r="D252" s="2">
        <v>0.25</v>
      </c>
    </row>
    <row r="253" spans="1:4" s="24" customFormat="1" ht="15.75">
      <c r="A253" s="39">
        <v>688</v>
      </c>
      <c r="B253" s="38" t="s">
        <v>2239</v>
      </c>
      <c r="C253" s="4">
        <v>0.85</v>
      </c>
      <c r="D253" s="2">
        <v>0.15000000000000002</v>
      </c>
    </row>
    <row r="254" spans="1:4" s="24" customFormat="1" ht="15.75">
      <c r="A254" s="8">
        <v>694</v>
      </c>
      <c r="B254" s="38" t="s">
        <v>1845</v>
      </c>
      <c r="C254" s="4">
        <v>0.75</v>
      </c>
      <c r="D254" s="2">
        <v>0.25</v>
      </c>
    </row>
    <row r="255" spans="1:4" s="24" customFormat="1" ht="15.75">
      <c r="A255" s="8">
        <v>696</v>
      </c>
      <c r="B255" s="38" t="s">
        <v>1846</v>
      </c>
      <c r="C255" s="4">
        <v>0.75</v>
      </c>
      <c r="D255" s="2">
        <v>0.25</v>
      </c>
    </row>
    <row r="256" spans="1:4" s="24" customFormat="1" ht="15.75">
      <c r="A256" s="8">
        <v>697</v>
      </c>
      <c r="B256" s="38" t="s">
        <v>2240</v>
      </c>
      <c r="C256" s="4">
        <v>0.5</v>
      </c>
      <c r="D256" s="2">
        <v>0.5</v>
      </c>
    </row>
    <row r="257" spans="1:4" s="24" customFormat="1" ht="15.75">
      <c r="A257" s="8">
        <v>698</v>
      </c>
      <c r="B257" s="38" t="s">
        <v>2241</v>
      </c>
      <c r="C257" s="4">
        <v>0.4</v>
      </c>
      <c r="D257" s="2">
        <v>0.6</v>
      </c>
    </row>
    <row r="258" spans="1:4" s="24" customFormat="1" ht="15.75">
      <c r="A258" s="8">
        <v>699</v>
      </c>
      <c r="B258" s="38" t="s">
        <v>2242</v>
      </c>
      <c r="C258" s="4">
        <v>0.5</v>
      </c>
      <c r="D258" s="2">
        <v>0.5</v>
      </c>
    </row>
    <row r="259" spans="1:4" s="24" customFormat="1" ht="15.75">
      <c r="A259" s="8">
        <v>700</v>
      </c>
      <c r="B259" s="38" t="s">
        <v>2243</v>
      </c>
      <c r="C259" s="4">
        <v>0.8</v>
      </c>
      <c r="D259" s="2">
        <v>0.19999999999999996</v>
      </c>
    </row>
    <row r="260" spans="1:4" s="24" customFormat="1" ht="15.75">
      <c r="A260" s="8">
        <v>709</v>
      </c>
      <c r="B260" s="38" t="s">
        <v>2244</v>
      </c>
      <c r="C260" s="4">
        <v>0.75</v>
      </c>
      <c r="D260" s="2">
        <v>0.25</v>
      </c>
    </row>
    <row r="261" spans="1:4" s="24" customFormat="1" ht="15.75">
      <c r="A261" s="8">
        <v>710</v>
      </c>
      <c r="B261" s="38" t="s">
        <v>2245</v>
      </c>
      <c r="C261" s="4">
        <v>0.2</v>
      </c>
      <c r="D261" s="2">
        <v>0.8</v>
      </c>
    </row>
    <row r="262" spans="1:4" s="24" customFormat="1" ht="15.75">
      <c r="A262" s="8">
        <v>712</v>
      </c>
      <c r="B262" s="38" t="s">
        <v>2246</v>
      </c>
      <c r="C262" s="4">
        <v>0.2</v>
      </c>
      <c r="D262" s="2">
        <v>0.8</v>
      </c>
    </row>
    <row r="263" spans="1:4" s="24" customFormat="1" ht="15.75">
      <c r="A263" s="8">
        <v>715</v>
      </c>
      <c r="B263" s="38" t="s">
        <v>2247</v>
      </c>
      <c r="C263" s="4">
        <v>0.5</v>
      </c>
      <c r="D263" s="2">
        <v>0.5</v>
      </c>
    </row>
    <row r="264" spans="1:4" s="24" customFormat="1" ht="15.75">
      <c r="A264" s="8">
        <v>716</v>
      </c>
      <c r="B264" s="38" t="s">
        <v>1847</v>
      </c>
      <c r="C264" s="4">
        <v>0.4</v>
      </c>
      <c r="D264" s="2">
        <v>0.6</v>
      </c>
    </row>
    <row r="265" spans="1:4" s="24" customFormat="1" ht="15.75">
      <c r="A265" s="8">
        <v>717</v>
      </c>
      <c r="B265" s="40" t="s">
        <v>2248</v>
      </c>
      <c r="C265" s="4">
        <v>0.65</v>
      </c>
      <c r="D265" s="2">
        <v>0.35</v>
      </c>
    </row>
    <row r="266" spans="1:4" s="24" customFormat="1" ht="15.75">
      <c r="A266" s="8">
        <v>722</v>
      </c>
      <c r="B266" s="38" t="s">
        <v>2249</v>
      </c>
      <c r="C266" s="4">
        <v>0.1</v>
      </c>
      <c r="D266" s="2">
        <v>0.9</v>
      </c>
    </row>
    <row r="267" spans="1:4" s="24" customFormat="1" ht="15.75">
      <c r="A267" s="8">
        <v>728</v>
      </c>
      <c r="B267" s="38" t="s">
        <v>2250</v>
      </c>
      <c r="C267" s="4">
        <v>0.75</v>
      </c>
      <c r="D267" s="2">
        <v>0.25</v>
      </c>
    </row>
    <row r="268" spans="1:4" s="24" customFormat="1" ht="15.75">
      <c r="A268" s="8">
        <v>732</v>
      </c>
      <c r="B268" s="38" t="s">
        <v>2251</v>
      </c>
      <c r="C268" s="4">
        <v>0.5</v>
      </c>
      <c r="D268" s="2">
        <v>0.5</v>
      </c>
    </row>
    <row r="269" spans="1:4" s="24" customFormat="1" ht="15.75">
      <c r="A269" s="8">
        <v>733</v>
      </c>
      <c r="B269" s="38" t="s">
        <v>1848</v>
      </c>
      <c r="C269" s="4">
        <v>0.3</v>
      </c>
      <c r="D269" s="2">
        <v>0.7</v>
      </c>
    </row>
    <row r="270" spans="1:4" s="24" customFormat="1" ht="15.75">
      <c r="A270" s="8">
        <v>737</v>
      </c>
      <c r="B270" s="38" t="s">
        <v>2252</v>
      </c>
      <c r="C270" s="4">
        <v>0.75</v>
      </c>
      <c r="D270" s="2">
        <v>0.25</v>
      </c>
    </row>
    <row r="271" spans="1:4" s="24" customFormat="1" ht="15.75">
      <c r="A271" s="8">
        <v>743</v>
      </c>
      <c r="B271" s="38" t="s">
        <v>2253</v>
      </c>
      <c r="C271" s="4">
        <v>0.3</v>
      </c>
      <c r="D271" s="2">
        <v>0.7</v>
      </c>
    </row>
    <row r="272" spans="1:4" s="24" customFormat="1" ht="15.75">
      <c r="A272" s="8">
        <v>746</v>
      </c>
      <c r="B272" s="38" t="s">
        <v>1849</v>
      </c>
      <c r="C272" s="4">
        <v>0.2</v>
      </c>
      <c r="D272" s="2">
        <v>0.8</v>
      </c>
    </row>
    <row r="273" spans="1:4" s="24" customFormat="1" ht="15.75">
      <c r="A273" s="8">
        <v>750</v>
      </c>
      <c r="B273" s="38" t="s">
        <v>2254</v>
      </c>
      <c r="C273" s="4">
        <v>0.3</v>
      </c>
      <c r="D273" s="2">
        <v>0.7</v>
      </c>
    </row>
    <row r="274" spans="1:4" s="24" customFormat="1" ht="15.75">
      <c r="A274" s="8">
        <v>751</v>
      </c>
      <c r="B274" s="38" t="s">
        <v>1850</v>
      </c>
      <c r="C274" s="4">
        <v>0.5</v>
      </c>
      <c r="D274" s="2">
        <v>0.5</v>
      </c>
    </row>
    <row r="275" spans="1:4" s="24" customFormat="1" ht="15.75">
      <c r="A275" s="8">
        <v>752</v>
      </c>
      <c r="B275" s="38" t="s">
        <v>2255</v>
      </c>
      <c r="C275" s="4">
        <v>0.2</v>
      </c>
      <c r="D275" s="2">
        <v>0.8</v>
      </c>
    </row>
    <row r="276" spans="1:4" s="24" customFormat="1" ht="15.75">
      <c r="A276" s="8">
        <v>753</v>
      </c>
      <c r="B276" s="38" t="s">
        <v>2256</v>
      </c>
      <c r="C276" s="4">
        <v>0.75</v>
      </c>
      <c r="D276" s="2">
        <v>0.25</v>
      </c>
    </row>
    <row r="277" spans="1:4" s="24" customFormat="1" ht="15.75">
      <c r="A277" s="8">
        <v>754</v>
      </c>
      <c r="B277" s="38" t="s">
        <v>2257</v>
      </c>
      <c r="C277" s="4">
        <v>0.45</v>
      </c>
      <c r="D277" s="2">
        <v>0.55000000000000004</v>
      </c>
    </row>
    <row r="278" spans="1:4" s="24" customFormat="1" ht="15.75">
      <c r="A278" s="8">
        <v>756</v>
      </c>
      <c r="B278" s="38" t="s">
        <v>2258</v>
      </c>
      <c r="C278" s="4">
        <v>0.2</v>
      </c>
      <c r="D278" s="2">
        <v>0.8</v>
      </c>
    </row>
    <row r="279" spans="1:4" s="24" customFormat="1" ht="15.75">
      <c r="A279" s="39">
        <v>762</v>
      </c>
      <c r="B279" s="38" t="s">
        <v>2259</v>
      </c>
      <c r="C279" s="4">
        <v>0.8</v>
      </c>
      <c r="D279" s="2">
        <v>0.19999999999999996</v>
      </c>
    </row>
    <row r="280" spans="1:4" s="24" customFormat="1" ht="15.75">
      <c r="A280" s="39">
        <v>763</v>
      </c>
      <c r="B280" s="38" t="s">
        <v>1853</v>
      </c>
      <c r="C280" s="4">
        <v>0.65</v>
      </c>
      <c r="D280" s="2">
        <v>0.35</v>
      </c>
    </row>
    <row r="281" spans="1:4" s="24" customFormat="1" ht="15.75">
      <c r="A281" s="39">
        <v>769</v>
      </c>
      <c r="B281" s="38" t="s">
        <v>1854</v>
      </c>
      <c r="C281" s="4">
        <v>0.1</v>
      </c>
      <c r="D281" s="2">
        <v>0.9</v>
      </c>
    </row>
    <row r="282" spans="1:4" s="24" customFormat="1" ht="15.75">
      <c r="A282" s="39">
        <v>772</v>
      </c>
      <c r="B282" s="38" t="s">
        <v>2260</v>
      </c>
      <c r="C282" s="4">
        <v>0.65</v>
      </c>
      <c r="D282" s="2">
        <v>0.35</v>
      </c>
    </row>
    <row r="283" spans="1:4" s="24" customFormat="1" ht="15.75">
      <c r="A283" s="8">
        <v>775</v>
      </c>
      <c r="B283" s="38" t="s">
        <v>1855</v>
      </c>
      <c r="C283" s="4">
        <v>0.6</v>
      </c>
      <c r="D283" s="2">
        <v>0.4</v>
      </c>
    </row>
    <row r="284" spans="1:4" s="24" customFormat="1" ht="15.75">
      <c r="A284" s="8">
        <v>777</v>
      </c>
      <c r="B284" s="38" t="s">
        <v>2261</v>
      </c>
      <c r="C284" s="4">
        <v>0.5</v>
      </c>
      <c r="D284" s="2">
        <v>0.5</v>
      </c>
    </row>
    <row r="285" spans="1:4" s="24" customFormat="1" ht="15.75">
      <c r="A285" s="8">
        <v>778</v>
      </c>
      <c r="B285" s="38" t="s">
        <v>1856</v>
      </c>
      <c r="C285" s="4">
        <v>0.85</v>
      </c>
      <c r="D285" s="2">
        <v>0.15000000000000002</v>
      </c>
    </row>
    <row r="286" spans="1:4" s="24" customFormat="1" ht="15.75">
      <c r="A286" s="8">
        <v>787</v>
      </c>
      <c r="B286" s="38" t="s">
        <v>2262</v>
      </c>
      <c r="C286" s="4">
        <v>0.5</v>
      </c>
      <c r="D286" s="2">
        <v>0.5</v>
      </c>
    </row>
    <row r="287" spans="1:4" s="24" customFormat="1" ht="15.75">
      <c r="A287" s="8">
        <v>799</v>
      </c>
      <c r="B287" s="38" t="s">
        <v>2263</v>
      </c>
      <c r="C287" s="4">
        <v>0.4</v>
      </c>
      <c r="D287" s="2">
        <v>0.6</v>
      </c>
    </row>
    <row r="288" spans="1:4" s="24" customFormat="1" ht="15.75">
      <c r="A288" s="8">
        <v>805</v>
      </c>
      <c r="B288" s="38" t="s">
        <v>2264</v>
      </c>
      <c r="C288" s="4">
        <v>0.2</v>
      </c>
      <c r="D288" s="2">
        <v>0.8</v>
      </c>
    </row>
    <row r="289" spans="1:4" s="24" customFormat="1" ht="15.75">
      <c r="A289" s="8">
        <v>806</v>
      </c>
      <c r="B289" s="38" t="s">
        <v>1858</v>
      </c>
      <c r="C289" s="4">
        <v>0.5</v>
      </c>
      <c r="D289" s="2">
        <v>0.5</v>
      </c>
    </row>
    <row r="290" spans="1:4" s="24" customFormat="1" ht="15.75">
      <c r="A290" s="39">
        <v>808</v>
      </c>
      <c r="B290" s="38" t="s">
        <v>2265</v>
      </c>
      <c r="C290" s="4">
        <v>0.75</v>
      </c>
      <c r="D290" s="2">
        <v>0.25</v>
      </c>
    </row>
    <row r="291" spans="1:4" s="24" customFormat="1" ht="15.75">
      <c r="A291" s="39">
        <v>811</v>
      </c>
      <c r="B291" s="38" t="s">
        <v>2266</v>
      </c>
      <c r="C291" s="4">
        <v>0.2</v>
      </c>
      <c r="D291" s="2">
        <v>0.8</v>
      </c>
    </row>
    <row r="292" spans="1:4" s="24" customFormat="1" ht="15.75">
      <c r="A292" s="39">
        <v>813</v>
      </c>
      <c r="B292" s="38" t="s">
        <v>2267</v>
      </c>
      <c r="C292" s="4">
        <v>0.75</v>
      </c>
      <c r="D292" s="2">
        <v>0.25</v>
      </c>
    </row>
    <row r="293" spans="1:4" s="24" customFormat="1" ht="15.75">
      <c r="A293" s="39">
        <v>814</v>
      </c>
      <c r="B293" s="38" t="s">
        <v>2268</v>
      </c>
      <c r="C293" s="4">
        <v>0.1</v>
      </c>
      <c r="D293" s="2">
        <v>0.9</v>
      </c>
    </row>
    <row r="294" spans="1:4" s="24" customFormat="1" ht="15.75">
      <c r="A294" s="8">
        <v>816</v>
      </c>
      <c r="B294" s="38" t="s">
        <v>1859</v>
      </c>
      <c r="C294" s="4">
        <v>0.55000000000000004</v>
      </c>
      <c r="D294" s="2">
        <v>0.44999999999999996</v>
      </c>
    </row>
    <row r="295" spans="1:4" s="24" customFormat="1" ht="15.75">
      <c r="A295" s="8">
        <v>817</v>
      </c>
      <c r="B295" s="38" t="s">
        <v>2269</v>
      </c>
      <c r="C295" s="4">
        <v>0.75</v>
      </c>
      <c r="D295" s="2">
        <v>0.25</v>
      </c>
    </row>
    <row r="296" spans="1:4" s="24" customFormat="1" ht="15.75">
      <c r="A296" s="8">
        <v>819</v>
      </c>
      <c r="B296" s="38" t="s">
        <v>2270</v>
      </c>
      <c r="C296" s="4">
        <v>0.45</v>
      </c>
      <c r="D296" s="2">
        <v>0.55000000000000004</v>
      </c>
    </row>
    <row r="297" spans="1:4" s="24" customFormat="1" ht="15.75">
      <c r="A297" s="8">
        <v>820</v>
      </c>
      <c r="B297" s="38" t="s">
        <v>1861</v>
      </c>
      <c r="C297" s="4">
        <v>0.5</v>
      </c>
      <c r="D297" s="2">
        <v>0.5</v>
      </c>
    </row>
    <row r="298" spans="1:4" s="24" customFormat="1" ht="15.75">
      <c r="A298" s="8">
        <v>822</v>
      </c>
      <c r="B298" s="38" t="s">
        <v>1862</v>
      </c>
      <c r="C298" s="4">
        <v>0.2</v>
      </c>
      <c r="D298" s="2">
        <v>0.8</v>
      </c>
    </row>
    <row r="299" spans="1:4" s="24" customFormat="1" ht="15.75">
      <c r="A299" s="8">
        <v>823</v>
      </c>
      <c r="B299" s="38" t="s">
        <v>2271</v>
      </c>
      <c r="C299" s="4">
        <v>0.85</v>
      </c>
      <c r="D299" s="2">
        <v>0.15000000000000002</v>
      </c>
    </row>
    <row r="300" spans="1:4" s="24" customFormat="1" ht="15.75" customHeight="1">
      <c r="A300" s="8">
        <v>825</v>
      </c>
      <c r="B300" s="38" t="s">
        <v>1863</v>
      </c>
      <c r="C300" s="4">
        <v>0.55000000000000004</v>
      </c>
      <c r="D300" s="2">
        <v>0.44999999999999996</v>
      </c>
    </row>
    <row r="301" spans="1:4" s="24" customFormat="1" ht="15.75" customHeight="1">
      <c r="A301" s="8">
        <v>826</v>
      </c>
      <c r="B301" s="38" t="s">
        <v>2272</v>
      </c>
      <c r="C301" s="4">
        <v>0.2</v>
      </c>
      <c r="D301" s="2">
        <v>0.8</v>
      </c>
    </row>
    <row r="302" spans="1:4" s="24" customFormat="1" ht="15.75">
      <c r="A302" s="8">
        <v>829</v>
      </c>
      <c r="B302" s="38" t="s">
        <v>1864</v>
      </c>
      <c r="C302" s="4">
        <v>0.1</v>
      </c>
      <c r="D302" s="2">
        <v>0.9</v>
      </c>
    </row>
    <row r="303" spans="1:4" s="24" customFormat="1" ht="15.75">
      <c r="A303" s="8">
        <v>836</v>
      </c>
      <c r="B303" s="38" t="s">
        <v>2273</v>
      </c>
      <c r="C303" s="4">
        <v>0.8</v>
      </c>
      <c r="D303" s="2">
        <v>0.19999999999999996</v>
      </c>
    </row>
    <row r="304" spans="1:4" s="24" customFormat="1" ht="15.75">
      <c r="A304" s="8">
        <v>837</v>
      </c>
      <c r="B304" s="40" t="s">
        <v>2274</v>
      </c>
      <c r="C304" s="4">
        <v>0.2</v>
      </c>
      <c r="D304" s="2">
        <v>0.8</v>
      </c>
    </row>
    <row r="305" spans="1:4" s="24" customFormat="1" ht="15.75">
      <c r="A305" s="8">
        <v>838</v>
      </c>
      <c r="B305" s="38" t="s">
        <v>2275</v>
      </c>
      <c r="C305" s="4">
        <v>0.2</v>
      </c>
      <c r="D305" s="2">
        <v>0.8</v>
      </c>
    </row>
    <row r="306" spans="1:4" s="24" customFormat="1" ht="15.75">
      <c r="A306" s="8">
        <v>842</v>
      </c>
      <c r="B306" s="38" t="s">
        <v>1865</v>
      </c>
      <c r="C306" s="4">
        <v>0.2</v>
      </c>
      <c r="D306" s="2">
        <v>0.8</v>
      </c>
    </row>
    <row r="307" spans="1:4" s="24" customFormat="1" ht="15.75">
      <c r="A307" s="8">
        <v>845</v>
      </c>
      <c r="B307" s="38" t="s">
        <v>2276</v>
      </c>
      <c r="C307" s="4">
        <v>0.1</v>
      </c>
      <c r="D307" s="2">
        <v>0.9</v>
      </c>
    </row>
    <row r="308" spans="1:4" s="24" customFormat="1" ht="15.75">
      <c r="A308" s="8">
        <v>848</v>
      </c>
      <c r="B308" s="38" t="s">
        <v>1866</v>
      </c>
      <c r="C308" s="4">
        <v>0.2</v>
      </c>
      <c r="D308" s="2">
        <v>0.8</v>
      </c>
    </row>
    <row r="309" spans="1:4" s="24" customFormat="1" ht="15.75">
      <c r="A309" s="8">
        <v>852</v>
      </c>
      <c r="B309" s="38" t="s">
        <v>2277</v>
      </c>
      <c r="C309" s="4">
        <v>0.2</v>
      </c>
      <c r="D309" s="2">
        <v>0.8</v>
      </c>
    </row>
    <row r="310" spans="1:4" s="24" customFormat="1" ht="15.75">
      <c r="A310" s="8">
        <v>853</v>
      </c>
      <c r="B310" s="38" t="s">
        <v>2278</v>
      </c>
      <c r="C310" s="4">
        <v>0.2</v>
      </c>
      <c r="D310" s="2">
        <v>0.8</v>
      </c>
    </row>
    <row r="311" spans="1:4" s="24" customFormat="1" ht="15.75">
      <c r="A311" s="8">
        <v>855</v>
      </c>
      <c r="B311" s="38" t="s">
        <v>2279</v>
      </c>
      <c r="C311" s="4">
        <v>0.75</v>
      </c>
      <c r="D311" s="2">
        <v>0.25</v>
      </c>
    </row>
    <row r="312" spans="1:4" s="24" customFormat="1" ht="15.75">
      <c r="A312" s="8">
        <v>857</v>
      </c>
      <c r="B312" s="38" t="s">
        <v>2280</v>
      </c>
      <c r="C312" s="4">
        <v>0.8</v>
      </c>
      <c r="D312" s="2">
        <v>0.19999999999999996</v>
      </c>
    </row>
    <row r="313" spans="1:4" s="24" customFormat="1" ht="15.75">
      <c r="A313" s="39">
        <v>861</v>
      </c>
      <c r="B313" s="41" t="s">
        <v>1868</v>
      </c>
      <c r="C313" s="4">
        <v>0.5</v>
      </c>
      <c r="D313" s="2">
        <v>0.5</v>
      </c>
    </row>
    <row r="314" spans="1:4" s="24" customFormat="1" ht="15.75">
      <c r="A314" s="8">
        <v>867</v>
      </c>
      <c r="B314" s="38" t="s">
        <v>1869</v>
      </c>
      <c r="C314" s="4">
        <v>0.55000000000000004</v>
      </c>
      <c r="D314" s="2">
        <v>0.44999999999999996</v>
      </c>
    </row>
    <row r="315" spans="1:4" s="24" customFormat="1" ht="15.75">
      <c r="A315" s="8">
        <v>868</v>
      </c>
      <c r="B315" s="41" t="s">
        <v>1870</v>
      </c>
      <c r="C315" s="4">
        <v>0.75</v>
      </c>
      <c r="D315" s="2">
        <v>0.25</v>
      </c>
    </row>
    <row r="316" spans="1:4" s="24" customFormat="1" ht="15.75">
      <c r="A316" s="8">
        <v>874</v>
      </c>
      <c r="B316" s="38" t="s">
        <v>2281</v>
      </c>
      <c r="C316" s="4">
        <v>0.6</v>
      </c>
      <c r="D316" s="2">
        <v>0.4</v>
      </c>
    </row>
    <row r="317" spans="1:4" s="24" customFormat="1" ht="15.75">
      <c r="A317" s="8">
        <v>877</v>
      </c>
      <c r="B317" s="41" t="s">
        <v>2282</v>
      </c>
      <c r="C317" s="4">
        <v>0.5</v>
      </c>
      <c r="D317" s="2">
        <v>0.5</v>
      </c>
    </row>
    <row r="318" spans="1:4" s="24" customFormat="1" ht="15.75">
      <c r="A318" s="8">
        <v>878</v>
      </c>
      <c r="B318" s="38" t="s">
        <v>1872</v>
      </c>
      <c r="C318" s="4">
        <v>0.55000000000000004</v>
      </c>
      <c r="D318" s="2">
        <v>0.44999999999999996</v>
      </c>
    </row>
    <row r="319" spans="1:4" s="24" customFormat="1" ht="15.75">
      <c r="A319" s="8">
        <v>880</v>
      </c>
      <c r="B319" s="38" t="s">
        <v>2283</v>
      </c>
      <c r="C319" s="4">
        <v>0.75</v>
      </c>
      <c r="D319" s="2">
        <v>0.25</v>
      </c>
    </row>
    <row r="320" spans="1:4" s="24" customFormat="1" ht="15.75">
      <c r="A320" s="8">
        <v>881</v>
      </c>
      <c r="B320" s="38" t="s">
        <v>1873</v>
      </c>
      <c r="C320" s="4">
        <v>0.55000000000000004</v>
      </c>
      <c r="D320" s="2">
        <v>0.44999999999999996</v>
      </c>
    </row>
    <row r="321" spans="1:4" s="24" customFormat="1" ht="15.75">
      <c r="A321" s="8">
        <v>882</v>
      </c>
      <c r="B321" s="38" t="s">
        <v>2284</v>
      </c>
      <c r="C321" s="4">
        <v>0.75</v>
      </c>
      <c r="D321" s="2">
        <v>0.25</v>
      </c>
    </row>
    <row r="322" spans="1:4" s="24" customFormat="1" ht="15.75">
      <c r="A322" s="8">
        <v>883</v>
      </c>
      <c r="B322" s="38" t="s">
        <v>2285</v>
      </c>
      <c r="C322" s="4">
        <v>0.8</v>
      </c>
      <c r="D322" s="2">
        <v>0.19999999999999996</v>
      </c>
    </row>
    <row r="323" spans="1:4" s="24" customFormat="1" ht="15.75">
      <c r="A323" s="8">
        <v>884</v>
      </c>
      <c r="B323" s="38" t="s">
        <v>2286</v>
      </c>
      <c r="C323" s="4">
        <v>0.5</v>
      </c>
      <c r="D323" s="2">
        <v>0.5</v>
      </c>
    </row>
    <row r="324" spans="1:4" s="24" customFormat="1" ht="15.75">
      <c r="A324" s="8">
        <v>886</v>
      </c>
      <c r="B324" s="38" t="s">
        <v>2287</v>
      </c>
      <c r="C324" s="4">
        <v>0.2</v>
      </c>
      <c r="D324" s="2">
        <v>0.8</v>
      </c>
    </row>
    <row r="325" spans="1:4" s="24" customFormat="1" ht="15.75">
      <c r="A325" s="8">
        <v>887</v>
      </c>
      <c r="B325" s="38" t="s">
        <v>2288</v>
      </c>
      <c r="C325" s="4">
        <v>0.5</v>
      </c>
      <c r="D325" s="2">
        <v>0.5</v>
      </c>
    </row>
    <row r="326" spans="1:4" s="24" customFormat="1" ht="15.75">
      <c r="A326" s="8">
        <v>888</v>
      </c>
      <c r="B326" s="38" t="s">
        <v>2289</v>
      </c>
      <c r="C326" s="4">
        <v>0.3</v>
      </c>
      <c r="D326" s="2">
        <v>0.7</v>
      </c>
    </row>
    <row r="327" spans="1:4" s="24" customFormat="1" ht="15.75">
      <c r="A327" s="8">
        <v>891</v>
      </c>
      <c r="B327" s="40" t="s">
        <v>2290</v>
      </c>
      <c r="C327" s="4">
        <v>0.4</v>
      </c>
      <c r="D327" s="2">
        <v>0.6</v>
      </c>
    </row>
    <row r="328" spans="1:4" s="24" customFormat="1" ht="15.75">
      <c r="A328" s="8">
        <v>893</v>
      </c>
      <c r="B328" s="38" t="s">
        <v>2291</v>
      </c>
      <c r="C328" s="4">
        <v>0.2</v>
      </c>
      <c r="D328" s="2">
        <v>0.8</v>
      </c>
    </row>
    <row r="329" spans="1:4" s="24" customFormat="1" ht="15.75">
      <c r="A329" s="8">
        <v>895</v>
      </c>
      <c r="B329" s="40" t="s">
        <v>2292</v>
      </c>
      <c r="C329" s="4">
        <v>0.45</v>
      </c>
      <c r="D329" s="2">
        <v>0.55000000000000004</v>
      </c>
    </row>
    <row r="330" spans="1:4" s="24" customFormat="1" ht="15.75">
      <c r="A330" s="8">
        <v>902</v>
      </c>
      <c r="B330" s="38" t="s">
        <v>2293</v>
      </c>
      <c r="C330" s="4">
        <v>0.75</v>
      </c>
      <c r="D330" s="2">
        <v>0.25</v>
      </c>
    </row>
    <row r="331" spans="1:4" s="24" customFormat="1" ht="15.75">
      <c r="A331" s="8">
        <v>903</v>
      </c>
      <c r="B331" s="38" t="s">
        <v>2294</v>
      </c>
      <c r="C331" s="4">
        <v>0.35</v>
      </c>
      <c r="D331" s="2">
        <v>0.65</v>
      </c>
    </row>
    <row r="332" spans="1:4" s="24" customFormat="1" ht="15.75">
      <c r="A332" s="8">
        <v>906</v>
      </c>
      <c r="B332" s="38" t="s">
        <v>1875</v>
      </c>
      <c r="C332" s="4">
        <v>0.65</v>
      </c>
      <c r="D332" s="2">
        <v>0.35</v>
      </c>
    </row>
    <row r="333" spans="1:4" s="24" customFormat="1" ht="15" customHeight="1">
      <c r="A333" s="8">
        <v>914</v>
      </c>
      <c r="B333" s="38" t="s">
        <v>2295</v>
      </c>
      <c r="C333" s="4">
        <v>0.75</v>
      </c>
      <c r="D333" s="2">
        <v>0.25</v>
      </c>
    </row>
    <row r="334" spans="1:4" s="24" customFormat="1" ht="15.75">
      <c r="A334" s="8">
        <v>916</v>
      </c>
      <c r="B334" s="38" t="s">
        <v>1876</v>
      </c>
      <c r="C334" s="4">
        <v>0.75</v>
      </c>
      <c r="D334" s="2">
        <v>0.25</v>
      </c>
    </row>
    <row r="335" spans="1:4" s="24" customFormat="1" ht="15.75">
      <c r="A335" s="39">
        <v>919</v>
      </c>
      <c r="B335" s="38" t="s">
        <v>2296</v>
      </c>
      <c r="C335" s="4">
        <v>0.2</v>
      </c>
      <c r="D335" s="2">
        <v>0.8</v>
      </c>
    </row>
    <row r="336" spans="1:4" s="24" customFormat="1" ht="15.75">
      <c r="A336" s="39">
        <v>921</v>
      </c>
      <c r="B336" s="38" t="s">
        <v>2297</v>
      </c>
      <c r="C336" s="4">
        <v>0.5</v>
      </c>
      <c r="D336" s="2">
        <v>0.5</v>
      </c>
    </row>
    <row r="337" spans="1:4" s="24" customFormat="1" ht="15.75">
      <c r="A337" s="8">
        <v>926</v>
      </c>
      <c r="B337" s="38" t="s">
        <v>2298</v>
      </c>
      <c r="C337" s="4">
        <v>0.2</v>
      </c>
      <c r="D337" s="2">
        <v>0.8</v>
      </c>
    </row>
    <row r="338" spans="1:4" s="24" customFormat="1" ht="15.75">
      <c r="A338" s="8">
        <v>927</v>
      </c>
      <c r="B338" s="38" t="s">
        <v>2299</v>
      </c>
      <c r="C338" s="4">
        <v>0.2</v>
      </c>
      <c r="D338" s="2">
        <v>0.8</v>
      </c>
    </row>
    <row r="339" spans="1:4" s="24" customFormat="1" ht="15.75">
      <c r="A339" s="39">
        <v>929</v>
      </c>
      <c r="B339" s="38" t="s">
        <v>2300</v>
      </c>
      <c r="C339" s="4">
        <v>0.2</v>
      </c>
      <c r="D339" s="2">
        <v>0.8</v>
      </c>
    </row>
    <row r="340" spans="1:4" s="24" customFormat="1" ht="15.75">
      <c r="A340" s="39">
        <v>933</v>
      </c>
      <c r="B340" s="41" t="s">
        <v>2301</v>
      </c>
      <c r="C340" s="4">
        <v>0.3</v>
      </c>
      <c r="D340" s="2">
        <v>0.7</v>
      </c>
    </row>
    <row r="341" spans="1:4" s="24" customFormat="1" ht="15.75">
      <c r="A341" s="39">
        <v>934</v>
      </c>
      <c r="B341" s="38" t="s">
        <v>2302</v>
      </c>
      <c r="C341" s="4">
        <v>0.5</v>
      </c>
      <c r="D341" s="2">
        <v>0.5</v>
      </c>
    </row>
    <row r="342" spans="1:4" s="24" customFormat="1" ht="15.75">
      <c r="A342" s="39">
        <v>935</v>
      </c>
      <c r="B342" s="47" t="s">
        <v>2303</v>
      </c>
      <c r="C342" s="4">
        <v>0.2</v>
      </c>
      <c r="D342" s="2">
        <v>0.8</v>
      </c>
    </row>
    <row r="343" spans="1:4" s="24" customFormat="1" ht="15.75">
      <c r="A343" s="8">
        <v>939</v>
      </c>
      <c r="B343" s="38" t="s">
        <v>2304</v>
      </c>
      <c r="C343" s="4">
        <v>0.85</v>
      </c>
      <c r="D343" s="2">
        <v>0.15000000000000002</v>
      </c>
    </row>
    <row r="344" spans="1:4" s="24" customFormat="1" ht="15.75">
      <c r="A344" s="8">
        <v>941</v>
      </c>
      <c r="B344" s="38" t="s">
        <v>2305</v>
      </c>
      <c r="C344" s="4">
        <v>0.9</v>
      </c>
      <c r="D344" s="2">
        <v>9.9999999999999978E-2</v>
      </c>
    </row>
    <row r="345" spans="1:4" s="24" customFormat="1" ht="15.75">
      <c r="A345" s="8">
        <v>945</v>
      </c>
      <c r="B345" s="38" t="s">
        <v>2306</v>
      </c>
      <c r="C345" s="4">
        <v>0.8</v>
      </c>
      <c r="D345" s="2">
        <v>0.19999999999999996</v>
      </c>
    </row>
    <row r="346" spans="1:4" s="24" customFormat="1" ht="15.75">
      <c r="A346" s="8">
        <v>947</v>
      </c>
      <c r="B346" s="40" t="s">
        <v>2307</v>
      </c>
      <c r="C346" s="4">
        <v>0.2</v>
      </c>
      <c r="D346" s="2">
        <v>0.8</v>
      </c>
    </row>
    <row r="347" spans="1:4" s="24" customFormat="1" ht="15.75">
      <c r="A347" s="8">
        <v>951</v>
      </c>
      <c r="B347" s="38" t="s">
        <v>2308</v>
      </c>
      <c r="C347" s="4">
        <v>0.2</v>
      </c>
      <c r="D347" s="2">
        <v>0.8</v>
      </c>
    </row>
    <row r="348" spans="1:4" s="24" customFormat="1" ht="15.75">
      <c r="A348" s="8">
        <v>952</v>
      </c>
      <c r="B348" s="38" t="s">
        <v>2309</v>
      </c>
      <c r="C348" s="4">
        <v>0.2</v>
      </c>
      <c r="D348" s="2">
        <v>0.8</v>
      </c>
    </row>
    <row r="349" spans="1:4" s="24" customFormat="1" ht="15.75">
      <c r="A349" s="8">
        <v>953</v>
      </c>
      <c r="B349" s="38" t="s">
        <v>2310</v>
      </c>
      <c r="C349" s="4">
        <v>0.2</v>
      </c>
      <c r="D349" s="2">
        <v>0.8</v>
      </c>
    </row>
    <row r="350" spans="1:4" s="24" customFormat="1" ht="15.75">
      <c r="A350" s="8">
        <v>956</v>
      </c>
      <c r="B350" s="38" t="s">
        <v>1878</v>
      </c>
      <c r="C350" s="4">
        <v>0.5</v>
      </c>
      <c r="D350" s="2">
        <v>0.5</v>
      </c>
    </row>
    <row r="351" spans="1:4" s="24" customFormat="1" ht="15.75">
      <c r="A351" s="8">
        <v>958</v>
      </c>
      <c r="B351" s="38" t="s">
        <v>1879</v>
      </c>
      <c r="C351" s="4">
        <v>0.65</v>
      </c>
      <c r="D351" s="2">
        <v>0.35</v>
      </c>
    </row>
    <row r="352" spans="1:4" s="24" customFormat="1" ht="15.75">
      <c r="A352" s="8">
        <v>960</v>
      </c>
      <c r="B352" s="38" t="s">
        <v>1880</v>
      </c>
      <c r="C352" s="4">
        <v>0.75</v>
      </c>
      <c r="D352" s="2">
        <v>0.25</v>
      </c>
    </row>
    <row r="353" spans="1:4" s="24" customFormat="1" ht="15.75">
      <c r="A353" s="8">
        <v>966</v>
      </c>
      <c r="B353" s="38" t="s">
        <v>2311</v>
      </c>
      <c r="C353" s="4">
        <v>0.75</v>
      </c>
      <c r="D353" s="2">
        <v>0.25</v>
      </c>
    </row>
    <row r="354" spans="1:4" s="24" customFormat="1" ht="15.75">
      <c r="A354" s="8">
        <v>968</v>
      </c>
      <c r="B354" s="38" t="s">
        <v>1882</v>
      </c>
      <c r="C354" s="4">
        <v>0.75</v>
      </c>
      <c r="D354" s="2">
        <v>0.25</v>
      </c>
    </row>
    <row r="355" spans="1:4" s="24" customFormat="1" ht="15.75">
      <c r="A355" s="8">
        <v>973</v>
      </c>
      <c r="B355" s="38" t="s">
        <v>1883</v>
      </c>
      <c r="C355" s="4">
        <v>0.65</v>
      </c>
      <c r="D355" s="2">
        <v>0.35</v>
      </c>
    </row>
    <row r="356" spans="1:4" s="24" customFormat="1" ht="15.75">
      <c r="A356" s="8">
        <v>974</v>
      </c>
      <c r="B356" s="38" t="s">
        <v>2312</v>
      </c>
      <c r="C356" s="4">
        <v>0.1</v>
      </c>
      <c r="D356" s="2">
        <v>0.9</v>
      </c>
    </row>
    <row r="357" spans="1:4" s="24" customFormat="1" ht="15.75">
      <c r="A357" s="8">
        <v>980</v>
      </c>
      <c r="B357" s="38" t="s">
        <v>2313</v>
      </c>
      <c r="C357" s="4">
        <v>0.2</v>
      </c>
      <c r="D357" s="2">
        <v>0.8</v>
      </c>
    </row>
    <row r="358" spans="1:4" s="24" customFormat="1" ht="15.75">
      <c r="A358" s="8">
        <v>981</v>
      </c>
      <c r="B358" s="38" t="s">
        <v>2314</v>
      </c>
      <c r="C358" s="4">
        <v>0.6</v>
      </c>
      <c r="D358" s="2">
        <v>0.4</v>
      </c>
    </row>
    <row r="359" spans="1:4" s="24" customFormat="1" ht="15.75">
      <c r="A359" s="8">
        <v>983</v>
      </c>
      <c r="B359" s="41" t="s">
        <v>2315</v>
      </c>
      <c r="C359" s="4">
        <v>0.4</v>
      </c>
      <c r="D359" s="2">
        <v>0.6</v>
      </c>
    </row>
    <row r="360" spans="1:4" s="24" customFormat="1" ht="15.75">
      <c r="A360" s="8">
        <v>984</v>
      </c>
      <c r="B360" s="41" t="s">
        <v>2316</v>
      </c>
      <c r="C360" s="4">
        <v>0.4</v>
      </c>
      <c r="D360" s="2">
        <v>0.6</v>
      </c>
    </row>
    <row r="361" spans="1:4" s="24" customFormat="1" ht="15.75">
      <c r="A361" s="8">
        <v>991</v>
      </c>
      <c r="B361" s="38" t="s">
        <v>1885</v>
      </c>
      <c r="C361" s="4">
        <v>0.75</v>
      </c>
      <c r="D361" s="2">
        <v>0.25</v>
      </c>
    </row>
    <row r="362" spans="1:4" s="24" customFormat="1" ht="15.75">
      <c r="A362" s="8">
        <v>992</v>
      </c>
      <c r="B362" s="38" t="s">
        <v>1886</v>
      </c>
      <c r="C362" s="4">
        <v>0.7</v>
      </c>
      <c r="D362" s="2">
        <v>0.30000000000000004</v>
      </c>
    </row>
    <row r="363" spans="1:4" s="24" customFormat="1" ht="15.75">
      <c r="A363" s="8">
        <v>994</v>
      </c>
      <c r="B363" s="38" t="s">
        <v>2317</v>
      </c>
      <c r="C363" s="4">
        <v>0.1</v>
      </c>
      <c r="D363" s="2">
        <v>0.9</v>
      </c>
    </row>
    <row r="364" spans="1:4" s="24" customFormat="1" ht="15.75">
      <c r="A364" s="8">
        <v>995</v>
      </c>
      <c r="B364" s="38" t="s">
        <v>2318</v>
      </c>
      <c r="C364" s="4">
        <v>0.6</v>
      </c>
      <c r="D364" s="2">
        <v>0.4</v>
      </c>
    </row>
    <row r="365" spans="1:4" s="24" customFormat="1" ht="15.75">
      <c r="A365" s="8">
        <v>996</v>
      </c>
      <c r="B365" s="38" t="s">
        <v>2319</v>
      </c>
      <c r="C365" s="4">
        <v>0.1</v>
      </c>
      <c r="D365" s="2">
        <v>0.9</v>
      </c>
    </row>
    <row r="366" spans="1:4" s="24" customFormat="1" ht="15.75">
      <c r="A366" s="45">
        <v>998</v>
      </c>
      <c r="B366" s="40" t="s">
        <v>1887</v>
      </c>
      <c r="C366" s="46">
        <v>0.8</v>
      </c>
      <c r="D366" s="2">
        <v>0.19999999999999996</v>
      </c>
    </row>
    <row r="367" spans="1:4" s="24" customFormat="1" ht="15.75">
      <c r="A367" s="8">
        <v>999</v>
      </c>
      <c r="B367" s="38" t="s">
        <v>1888</v>
      </c>
      <c r="C367" s="4">
        <v>0.55000000000000004</v>
      </c>
      <c r="D367" s="2">
        <v>0.44999999999999996</v>
      </c>
    </row>
    <row r="368" spans="1:4" s="24" customFormat="1" ht="15.75">
      <c r="A368" s="8">
        <v>1000</v>
      </c>
      <c r="B368" s="38" t="s">
        <v>2320</v>
      </c>
      <c r="C368" s="4">
        <v>0.2</v>
      </c>
      <c r="D368" s="2">
        <v>0.8</v>
      </c>
    </row>
    <row r="369" spans="1:4" s="24" customFormat="1" ht="15.75">
      <c r="A369" s="8">
        <v>1006</v>
      </c>
      <c r="B369" s="38" t="s">
        <v>2321</v>
      </c>
      <c r="C369" s="4">
        <v>0.2</v>
      </c>
      <c r="D369" s="2">
        <v>0.8</v>
      </c>
    </row>
    <row r="370" spans="1:4" s="24" customFormat="1" ht="15.75">
      <c r="A370" s="8">
        <v>1021</v>
      </c>
      <c r="B370" s="38" t="s">
        <v>2322</v>
      </c>
      <c r="C370" s="4">
        <v>0.1</v>
      </c>
      <c r="D370" s="2">
        <v>0.9</v>
      </c>
    </row>
    <row r="371" spans="1:4" s="24" customFormat="1" ht="15.75">
      <c r="A371" s="8">
        <v>1022</v>
      </c>
      <c r="B371" s="38" t="s">
        <v>2323</v>
      </c>
      <c r="C371" s="4">
        <v>0.1</v>
      </c>
      <c r="D371" s="2">
        <v>0.9</v>
      </c>
    </row>
    <row r="372" spans="1:4" s="24" customFormat="1" ht="15.75">
      <c r="A372" s="8">
        <v>1030</v>
      </c>
      <c r="B372" s="38" t="s">
        <v>1889</v>
      </c>
      <c r="C372" s="4">
        <v>0.35</v>
      </c>
      <c r="D372" s="2">
        <v>0.65</v>
      </c>
    </row>
    <row r="373" spans="1:4" s="24" customFormat="1" ht="15.75">
      <c r="A373" s="8">
        <v>1031</v>
      </c>
      <c r="B373" s="38" t="s">
        <v>2324</v>
      </c>
      <c r="C373" s="4">
        <v>0.5</v>
      </c>
      <c r="D373" s="2">
        <v>0.5</v>
      </c>
    </row>
    <row r="374" spans="1:4" s="24" customFormat="1" ht="15.75">
      <c r="A374" s="8">
        <v>1033</v>
      </c>
      <c r="B374" s="41" t="s">
        <v>2325</v>
      </c>
      <c r="C374" s="4">
        <v>0.5</v>
      </c>
      <c r="D374" s="2">
        <v>0.5</v>
      </c>
    </row>
    <row r="375" spans="1:4" s="24" customFormat="1" ht="15.75">
      <c r="A375" s="8">
        <v>1035</v>
      </c>
      <c r="B375" s="41" t="s">
        <v>2326</v>
      </c>
      <c r="C375" s="4">
        <v>0.1</v>
      </c>
      <c r="D375" s="2">
        <v>0.9</v>
      </c>
    </row>
    <row r="376" spans="1:4" s="24" customFormat="1" ht="15.75">
      <c r="A376" s="8">
        <v>1036</v>
      </c>
      <c r="B376" s="41" t="s">
        <v>1890</v>
      </c>
      <c r="C376" s="4">
        <v>0.5</v>
      </c>
      <c r="D376" s="2">
        <v>0.5</v>
      </c>
    </row>
    <row r="377" spans="1:4" s="24" customFormat="1" ht="15.75">
      <c r="A377" s="8">
        <v>1038</v>
      </c>
      <c r="B377" s="41" t="s">
        <v>2327</v>
      </c>
      <c r="C377" s="4">
        <v>0.85</v>
      </c>
      <c r="D377" s="2">
        <v>0.15000000000000002</v>
      </c>
    </row>
    <row r="378" spans="1:4" s="24" customFormat="1" ht="15.75">
      <c r="A378" s="8">
        <v>1043</v>
      </c>
      <c r="B378" s="38" t="s">
        <v>2328</v>
      </c>
      <c r="C378" s="4">
        <v>0.3</v>
      </c>
      <c r="D378" s="2">
        <v>0.7</v>
      </c>
    </row>
    <row r="379" spans="1:4" s="24" customFormat="1" ht="15.75">
      <c r="A379" s="8">
        <v>1044</v>
      </c>
      <c r="B379" s="41" t="s">
        <v>2329</v>
      </c>
      <c r="C379" s="4">
        <v>0.8</v>
      </c>
      <c r="D379" s="2">
        <v>0.19999999999999996</v>
      </c>
    </row>
    <row r="380" spans="1:4" s="24" customFormat="1" ht="15.75">
      <c r="A380" s="8">
        <v>1045</v>
      </c>
      <c r="B380" s="41" t="s">
        <v>2330</v>
      </c>
      <c r="C380" s="4">
        <v>0.1</v>
      </c>
      <c r="D380" s="2">
        <v>0.9</v>
      </c>
    </row>
    <row r="381" spans="1:4" s="24" customFormat="1" ht="15.75">
      <c r="A381" s="39">
        <v>1050</v>
      </c>
      <c r="B381" s="38" t="s">
        <v>2331</v>
      </c>
      <c r="C381" s="4">
        <v>0.2</v>
      </c>
      <c r="D381" s="2">
        <v>0.8</v>
      </c>
    </row>
    <row r="382" spans="1:4" s="24" customFormat="1" ht="15.75">
      <c r="A382" s="8">
        <v>1052</v>
      </c>
      <c r="B382" s="38" t="s">
        <v>2332</v>
      </c>
      <c r="C382" s="4">
        <v>0.75</v>
      </c>
      <c r="D382" s="2">
        <v>0.25</v>
      </c>
    </row>
    <row r="383" spans="1:4" s="24" customFormat="1" ht="15.75">
      <c r="A383" s="8">
        <v>1055</v>
      </c>
      <c r="B383" s="38" t="s">
        <v>2333</v>
      </c>
      <c r="C383" s="4">
        <v>0.8</v>
      </c>
      <c r="D383" s="2">
        <v>0.19999999999999996</v>
      </c>
    </row>
    <row r="384" spans="1:4" s="24" customFormat="1" ht="15.75">
      <c r="A384" s="8">
        <v>1060</v>
      </c>
      <c r="B384" s="38" t="s">
        <v>2334</v>
      </c>
      <c r="C384" s="4">
        <v>0.3</v>
      </c>
      <c r="D384" s="2">
        <v>0.7</v>
      </c>
    </row>
    <row r="385" spans="1:4" s="24" customFormat="1" ht="15.75">
      <c r="A385" s="8">
        <v>1065</v>
      </c>
      <c r="B385" s="38" t="s">
        <v>2335</v>
      </c>
      <c r="C385" s="4">
        <v>0.45</v>
      </c>
      <c r="D385" s="2">
        <v>0.55000000000000004</v>
      </c>
    </row>
    <row r="386" spans="1:4" s="24" customFormat="1" ht="15.75">
      <c r="A386" s="8">
        <v>1066</v>
      </c>
      <c r="B386" s="38" t="s">
        <v>1891</v>
      </c>
      <c r="C386" s="4">
        <v>0.5</v>
      </c>
      <c r="D386" s="2">
        <v>0.5</v>
      </c>
    </row>
    <row r="387" spans="1:4" s="24" customFormat="1" ht="15.75">
      <c r="A387" s="8">
        <v>1070</v>
      </c>
      <c r="B387" s="41" t="s">
        <v>2336</v>
      </c>
      <c r="C387" s="4">
        <v>0.4</v>
      </c>
      <c r="D387" s="2">
        <v>0.6</v>
      </c>
    </row>
    <row r="388" spans="1:4" s="24" customFormat="1" ht="15.75">
      <c r="A388" s="8">
        <v>1071</v>
      </c>
      <c r="B388" s="38" t="s">
        <v>2337</v>
      </c>
      <c r="C388" s="4">
        <v>0.75</v>
      </c>
      <c r="D388" s="2">
        <v>0.25</v>
      </c>
    </row>
    <row r="389" spans="1:4" s="24" customFormat="1" ht="15.75">
      <c r="A389" s="8">
        <v>1072</v>
      </c>
      <c r="B389" s="38" t="s">
        <v>2338</v>
      </c>
      <c r="C389" s="4">
        <v>0.6</v>
      </c>
      <c r="D389" s="2">
        <v>0.4</v>
      </c>
    </row>
    <row r="390" spans="1:4" s="24" customFormat="1" ht="15.75">
      <c r="A390" s="8">
        <v>1080</v>
      </c>
      <c r="B390" s="38" t="s">
        <v>2339</v>
      </c>
      <c r="C390" s="4">
        <v>0.1</v>
      </c>
      <c r="D390" s="2">
        <v>0.9</v>
      </c>
    </row>
    <row r="391" spans="1:4" s="24" customFormat="1" ht="15.75">
      <c r="A391" s="8">
        <v>1083</v>
      </c>
      <c r="B391" s="38" t="s">
        <v>1892</v>
      </c>
      <c r="C391" s="4">
        <v>0.75</v>
      </c>
      <c r="D391" s="2">
        <v>0.25</v>
      </c>
    </row>
    <row r="392" spans="1:4" s="24" customFormat="1" ht="15.75">
      <c r="A392" s="8">
        <v>1086</v>
      </c>
      <c r="B392" s="38" t="s">
        <v>2340</v>
      </c>
      <c r="C392" s="4">
        <v>0.4</v>
      </c>
      <c r="D392" s="2">
        <v>0.6</v>
      </c>
    </row>
    <row r="393" spans="1:4" s="24" customFormat="1" ht="15.75">
      <c r="A393" s="8">
        <v>1088</v>
      </c>
      <c r="B393" s="38" t="s">
        <v>2341</v>
      </c>
      <c r="C393" s="4">
        <v>0.8</v>
      </c>
      <c r="D393" s="2">
        <v>0.19999999999999996</v>
      </c>
    </row>
    <row r="394" spans="1:4" s="24" customFormat="1" ht="15.75">
      <c r="A394" s="8">
        <v>1089</v>
      </c>
      <c r="B394" s="38" t="s">
        <v>2342</v>
      </c>
      <c r="C394" s="4">
        <v>0.1</v>
      </c>
      <c r="D394" s="2">
        <v>0.9</v>
      </c>
    </row>
    <row r="395" spans="1:4" s="24" customFormat="1" ht="15.75">
      <c r="A395" s="8">
        <v>1091</v>
      </c>
      <c r="B395" s="38" t="s">
        <v>1894</v>
      </c>
      <c r="C395" s="4">
        <v>0.4</v>
      </c>
      <c r="D395" s="2">
        <v>0.6</v>
      </c>
    </row>
    <row r="396" spans="1:4" s="24" customFormat="1" ht="15.75">
      <c r="A396" s="8">
        <v>1093</v>
      </c>
      <c r="B396" s="38" t="s">
        <v>2343</v>
      </c>
      <c r="C396" s="4">
        <v>0.6</v>
      </c>
      <c r="D396" s="2">
        <v>0.4</v>
      </c>
    </row>
    <row r="397" spans="1:4" s="24" customFormat="1" ht="15.75">
      <c r="A397" s="8">
        <v>1098</v>
      </c>
      <c r="B397" s="38" t="s">
        <v>2344</v>
      </c>
      <c r="C397" s="4">
        <v>0.75</v>
      </c>
      <c r="D397" s="2">
        <v>0.25</v>
      </c>
    </row>
    <row r="398" spans="1:4" s="24" customFormat="1" ht="15.75">
      <c r="A398" s="8">
        <v>1099</v>
      </c>
      <c r="B398" s="38" t="s">
        <v>2345</v>
      </c>
      <c r="C398" s="4">
        <v>0.7</v>
      </c>
      <c r="D398" s="2">
        <v>0.30000000000000004</v>
      </c>
    </row>
    <row r="399" spans="1:4" s="24" customFormat="1" ht="15.75">
      <c r="A399" s="8">
        <v>1100</v>
      </c>
      <c r="B399" s="38" t="s">
        <v>2346</v>
      </c>
      <c r="C399" s="4">
        <v>0.2</v>
      </c>
      <c r="D399" s="2">
        <v>0.8</v>
      </c>
    </row>
    <row r="400" spans="1:4" s="24" customFormat="1" ht="15.75">
      <c r="A400" s="8">
        <v>1105</v>
      </c>
      <c r="B400" s="38" t="s">
        <v>1895</v>
      </c>
      <c r="C400" s="4">
        <v>0.5</v>
      </c>
      <c r="D400" s="2">
        <v>0.5</v>
      </c>
    </row>
    <row r="401" spans="1:4" s="24" customFormat="1" ht="15.75">
      <c r="A401" s="8">
        <v>1108</v>
      </c>
      <c r="B401" s="38" t="s">
        <v>2347</v>
      </c>
      <c r="C401" s="4">
        <v>0.2</v>
      </c>
      <c r="D401" s="2">
        <v>0.8</v>
      </c>
    </row>
    <row r="402" spans="1:4" s="24" customFormat="1" ht="15.75">
      <c r="A402" s="8">
        <v>1109</v>
      </c>
      <c r="B402" s="38" t="s">
        <v>2348</v>
      </c>
      <c r="C402" s="4">
        <v>0.8</v>
      </c>
      <c r="D402" s="2">
        <v>0.19999999999999996</v>
      </c>
    </row>
    <row r="403" spans="1:4" s="24" customFormat="1" ht="15.75">
      <c r="A403" s="8">
        <v>1111</v>
      </c>
      <c r="B403" s="38" t="s">
        <v>2349</v>
      </c>
      <c r="C403" s="4">
        <v>0.7</v>
      </c>
      <c r="D403" s="2">
        <v>0.30000000000000004</v>
      </c>
    </row>
    <row r="404" spans="1:4" s="24" customFormat="1" ht="15.75">
      <c r="A404" s="8">
        <v>1112</v>
      </c>
      <c r="B404" s="38" t="s">
        <v>1896</v>
      </c>
      <c r="C404" s="4">
        <v>0.45</v>
      </c>
      <c r="D404" s="2">
        <v>0.55000000000000004</v>
      </c>
    </row>
    <row r="405" spans="1:4" s="24" customFormat="1" ht="15.75">
      <c r="A405" s="8">
        <v>1113</v>
      </c>
      <c r="B405" s="38" t="s">
        <v>2350</v>
      </c>
      <c r="C405" s="4">
        <v>0.85</v>
      </c>
      <c r="D405" s="2">
        <v>0.15000000000000002</v>
      </c>
    </row>
    <row r="406" spans="1:4" s="24" customFormat="1" ht="15.75">
      <c r="A406" s="8">
        <v>1114</v>
      </c>
      <c r="B406" s="38" t="s">
        <v>2351</v>
      </c>
      <c r="C406" s="4">
        <v>0.75</v>
      </c>
      <c r="D406" s="2">
        <v>0.25</v>
      </c>
    </row>
    <row r="407" spans="1:4" s="24" customFormat="1" ht="15.75">
      <c r="A407" s="8">
        <v>1117</v>
      </c>
      <c r="B407" s="38" t="s">
        <v>2352</v>
      </c>
      <c r="C407" s="4">
        <v>0.4</v>
      </c>
      <c r="D407" s="2">
        <v>0.6</v>
      </c>
    </row>
    <row r="408" spans="1:4" s="24" customFormat="1" ht="15.75">
      <c r="A408" s="8">
        <v>1122</v>
      </c>
      <c r="B408" s="38" t="s">
        <v>1898</v>
      </c>
      <c r="C408" s="4">
        <v>0.6</v>
      </c>
      <c r="D408" s="2">
        <v>0.4</v>
      </c>
    </row>
    <row r="409" spans="1:4" s="24" customFormat="1" ht="15.75">
      <c r="A409" s="39">
        <v>1124</v>
      </c>
      <c r="B409" s="38" t="s">
        <v>1899</v>
      </c>
      <c r="C409" s="4">
        <v>0.3</v>
      </c>
      <c r="D409" s="2">
        <v>0.7</v>
      </c>
    </row>
    <row r="410" spans="1:4" s="24" customFormat="1" ht="15.75">
      <c r="A410" s="39">
        <v>1125</v>
      </c>
      <c r="B410" s="38" t="s">
        <v>2353</v>
      </c>
      <c r="C410" s="4">
        <v>0.2</v>
      </c>
      <c r="D410" s="2">
        <v>0.8</v>
      </c>
    </row>
    <row r="411" spans="1:4" s="24" customFormat="1" ht="15.75">
      <c r="A411" s="39">
        <v>1127</v>
      </c>
      <c r="B411" s="38" t="s">
        <v>2354</v>
      </c>
      <c r="C411" s="4">
        <v>0.2</v>
      </c>
      <c r="D411" s="2">
        <v>0.8</v>
      </c>
    </row>
    <row r="412" spans="1:4" s="24" customFormat="1" ht="15.75">
      <c r="A412" s="8">
        <v>1128</v>
      </c>
      <c r="B412" s="38" t="s">
        <v>2355</v>
      </c>
      <c r="C412" s="4">
        <v>0.8</v>
      </c>
      <c r="D412" s="2">
        <v>0.19999999999999996</v>
      </c>
    </row>
    <row r="413" spans="1:4" s="24" customFormat="1" ht="15.75">
      <c r="A413" s="8">
        <v>1133</v>
      </c>
      <c r="B413" s="38" t="s">
        <v>2356</v>
      </c>
      <c r="C413" s="4">
        <v>0.4</v>
      </c>
      <c r="D413" s="2">
        <v>0.6</v>
      </c>
    </row>
    <row r="414" spans="1:4" s="24" customFormat="1" ht="15.75">
      <c r="A414" s="8">
        <v>1135</v>
      </c>
      <c r="B414" s="38" t="s">
        <v>2357</v>
      </c>
      <c r="C414" s="4">
        <v>0.2</v>
      </c>
      <c r="D414" s="2">
        <v>0.8</v>
      </c>
    </row>
    <row r="415" spans="1:4" s="24" customFormat="1" ht="15.75">
      <c r="A415" s="8">
        <v>1137</v>
      </c>
      <c r="B415" s="38" t="s">
        <v>2358</v>
      </c>
      <c r="C415" s="4">
        <v>0.5</v>
      </c>
      <c r="D415" s="2">
        <v>0.5</v>
      </c>
    </row>
    <row r="416" spans="1:4" s="24" customFormat="1" ht="15.75">
      <c r="A416" s="8">
        <v>1138</v>
      </c>
      <c r="B416" s="38" t="s">
        <v>2359</v>
      </c>
      <c r="C416" s="4">
        <v>0.55000000000000004</v>
      </c>
      <c r="D416" s="2">
        <v>0.44999999999999996</v>
      </c>
    </row>
    <row r="417" spans="1:4" s="24" customFormat="1" ht="15.75">
      <c r="A417" s="8">
        <v>1148</v>
      </c>
      <c r="B417" s="38" t="s">
        <v>2360</v>
      </c>
      <c r="C417" s="4">
        <v>0.15</v>
      </c>
      <c r="D417" s="2">
        <v>0.85</v>
      </c>
    </row>
    <row r="418" spans="1:4" s="24" customFormat="1" ht="15.75">
      <c r="A418" s="39">
        <v>1155</v>
      </c>
      <c r="B418" s="38" t="s">
        <v>2361</v>
      </c>
      <c r="C418" s="4">
        <v>0.2</v>
      </c>
      <c r="D418" s="2">
        <v>0.8</v>
      </c>
    </row>
    <row r="419" spans="1:4" s="24" customFormat="1" ht="15.75">
      <c r="A419" s="8">
        <v>1157</v>
      </c>
      <c r="B419" s="38" t="s">
        <v>1900</v>
      </c>
      <c r="C419" s="4">
        <v>0.75</v>
      </c>
      <c r="D419" s="2">
        <v>0.25</v>
      </c>
    </row>
    <row r="420" spans="1:4" s="24" customFormat="1" ht="15.75">
      <c r="A420" s="8">
        <v>1165</v>
      </c>
      <c r="B420" s="38" t="s">
        <v>2362</v>
      </c>
      <c r="C420" s="4">
        <v>0.1</v>
      </c>
      <c r="D420" s="2">
        <v>0.9</v>
      </c>
    </row>
    <row r="421" spans="1:4" s="24" customFormat="1" ht="15.75">
      <c r="A421" s="8">
        <v>1169</v>
      </c>
      <c r="B421" s="38" t="s">
        <v>1901</v>
      </c>
      <c r="C421" s="4">
        <v>0.75</v>
      </c>
      <c r="D421" s="2">
        <v>0.25</v>
      </c>
    </row>
    <row r="422" spans="1:4" s="24" customFormat="1" ht="15.75">
      <c r="A422" s="39">
        <v>1171</v>
      </c>
      <c r="B422" s="40" t="s">
        <v>2363</v>
      </c>
      <c r="C422" s="4">
        <v>0.75</v>
      </c>
      <c r="D422" s="2">
        <v>0.25</v>
      </c>
    </row>
    <row r="423" spans="1:4" s="24" customFormat="1" ht="15.75">
      <c r="A423" s="8">
        <v>1177</v>
      </c>
      <c r="B423" s="38" t="s">
        <v>2364</v>
      </c>
      <c r="C423" s="4">
        <v>0.6</v>
      </c>
      <c r="D423" s="2">
        <v>0.4</v>
      </c>
    </row>
    <row r="424" spans="1:4" s="24" customFormat="1" ht="15.75">
      <c r="A424" s="39">
        <v>1181</v>
      </c>
      <c r="B424" s="38" t="s">
        <v>2365</v>
      </c>
      <c r="C424" s="4">
        <v>0.2</v>
      </c>
      <c r="D424" s="2">
        <v>0.8</v>
      </c>
    </row>
    <row r="425" spans="1:4" s="24" customFormat="1" ht="15.75">
      <c r="A425" s="8">
        <v>1186</v>
      </c>
      <c r="B425" s="38" t="s">
        <v>2366</v>
      </c>
      <c r="C425" s="4">
        <v>0.75</v>
      </c>
      <c r="D425" s="2">
        <v>0.25</v>
      </c>
    </row>
    <row r="426" spans="1:4" s="24" customFormat="1" ht="15.75">
      <c r="A426" s="8">
        <v>1193</v>
      </c>
      <c r="B426" s="41" t="s">
        <v>2367</v>
      </c>
      <c r="C426" s="4">
        <v>0.75</v>
      </c>
      <c r="D426" s="2">
        <v>0.25</v>
      </c>
    </row>
    <row r="427" spans="1:4" s="24" customFormat="1" ht="15.75">
      <c r="A427" s="8">
        <v>1196</v>
      </c>
      <c r="B427" s="41" t="s">
        <v>2368</v>
      </c>
      <c r="C427" s="4">
        <v>0.2</v>
      </c>
      <c r="D427" s="2">
        <v>0.8</v>
      </c>
    </row>
    <row r="428" spans="1:4" s="24" customFormat="1" ht="15.75">
      <c r="A428" s="8">
        <v>1197</v>
      </c>
      <c r="B428" s="41" t="s">
        <v>2369</v>
      </c>
      <c r="C428" s="4">
        <v>0.1</v>
      </c>
      <c r="D428" s="2">
        <v>0.9</v>
      </c>
    </row>
    <row r="429" spans="1:4" s="24" customFormat="1" ht="15.75">
      <c r="A429" s="8">
        <v>1199</v>
      </c>
      <c r="B429" s="38" t="s">
        <v>2370</v>
      </c>
      <c r="C429" s="4">
        <v>0.75</v>
      </c>
      <c r="D429" s="2">
        <v>0.25</v>
      </c>
    </row>
    <row r="430" spans="1:4" s="24" customFormat="1" ht="15.75">
      <c r="A430" s="8">
        <v>1200</v>
      </c>
      <c r="B430" s="38" t="s">
        <v>2371</v>
      </c>
      <c r="C430" s="4">
        <v>0.45</v>
      </c>
      <c r="D430" s="2">
        <v>0.55000000000000004</v>
      </c>
    </row>
    <row r="431" spans="1:4" s="24" customFormat="1" ht="15.75">
      <c r="A431" s="8">
        <v>1203</v>
      </c>
      <c r="B431" s="38" t="s">
        <v>1902</v>
      </c>
      <c r="C431" s="4">
        <v>0.45</v>
      </c>
      <c r="D431" s="2">
        <v>0.55000000000000004</v>
      </c>
    </row>
    <row r="432" spans="1:4" s="24" customFormat="1" ht="15.75">
      <c r="A432" s="8">
        <v>1205</v>
      </c>
      <c r="B432" s="38" t="s">
        <v>1903</v>
      </c>
      <c r="C432" s="4">
        <v>0.5</v>
      </c>
      <c r="D432" s="2">
        <v>0.5</v>
      </c>
    </row>
    <row r="433" spans="1:4" s="24" customFormat="1" ht="15.75">
      <c r="A433" s="8">
        <v>1208</v>
      </c>
      <c r="B433" s="41" t="s">
        <v>2372</v>
      </c>
      <c r="C433" s="4">
        <v>0.4</v>
      </c>
      <c r="D433" s="2">
        <v>0.6</v>
      </c>
    </row>
    <row r="434" spans="1:4" s="24" customFormat="1" ht="15.75">
      <c r="A434" s="8">
        <v>1211</v>
      </c>
      <c r="B434" s="41" t="s">
        <v>2373</v>
      </c>
      <c r="C434" s="4">
        <v>0.6</v>
      </c>
      <c r="D434" s="2">
        <v>0.4</v>
      </c>
    </row>
    <row r="435" spans="1:4" s="24" customFormat="1" ht="15.75">
      <c r="A435" s="8">
        <v>1212</v>
      </c>
      <c r="B435" s="38" t="s">
        <v>2374</v>
      </c>
      <c r="C435" s="4">
        <v>0.45</v>
      </c>
      <c r="D435" s="2">
        <v>0.55000000000000004</v>
      </c>
    </row>
    <row r="436" spans="1:4" s="24" customFormat="1" ht="15.75">
      <c r="A436" s="8">
        <v>1216</v>
      </c>
      <c r="B436" s="44" t="s">
        <v>2375</v>
      </c>
      <c r="C436" s="4">
        <v>0.2</v>
      </c>
      <c r="D436" s="2">
        <v>0.8</v>
      </c>
    </row>
    <row r="437" spans="1:4" s="24" customFormat="1" ht="15.75">
      <c r="A437" s="8">
        <v>1219</v>
      </c>
      <c r="B437" s="38" t="s">
        <v>2376</v>
      </c>
      <c r="C437" s="4">
        <v>0.2</v>
      </c>
      <c r="D437" s="2">
        <v>0.8</v>
      </c>
    </row>
    <row r="438" spans="1:4" s="24" customFormat="1" ht="15.75">
      <c r="A438" s="8">
        <v>1224</v>
      </c>
      <c r="B438" s="38" t="s">
        <v>2377</v>
      </c>
      <c r="C438" s="4">
        <v>0.35</v>
      </c>
      <c r="D438" s="2">
        <v>0.65</v>
      </c>
    </row>
    <row r="439" spans="1:4" s="24" customFormat="1" ht="15.75">
      <c r="A439" s="8">
        <v>1230</v>
      </c>
      <c r="B439" s="48" t="s">
        <v>2378</v>
      </c>
      <c r="C439" s="4">
        <v>0.15</v>
      </c>
      <c r="D439" s="2">
        <v>0.85</v>
      </c>
    </row>
    <row r="440" spans="1:4" s="24" customFormat="1" ht="15.75">
      <c r="A440" s="8">
        <v>1232</v>
      </c>
      <c r="B440" s="38" t="s">
        <v>2379</v>
      </c>
      <c r="C440" s="4">
        <v>0.3</v>
      </c>
      <c r="D440" s="2">
        <v>0.7</v>
      </c>
    </row>
    <row r="441" spans="1:4" s="24" customFormat="1" ht="15.75">
      <c r="A441" s="8">
        <v>1234</v>
      </c>
      <c r="B441" s="38" t="s">
        <v>2380</v>
      </c>
      <c r="C441" s="4">
        <v>0.3</v>
      </c>
      <c r="D441" s="2">
        <v>0.7</v>
      </c>
    </row>
    <row r="442" spans="1:4" s="24" customFormat="1" ht="15.75">
      <c r="A442" s="8">
        <v>1235</v>
      </c>
      <c r="B442" s="38" t="s">
        <v>1904</v>
      </c>
      <c r="C442" s="4">
        <v>0.4</v>
      </c>
      <c r="D442" s="2">
        <v>0.6</v>
      </c>
    </row>
    <row r="443" spans="1:4" s="24" customFormat="1" ht="15.75">
      <c r="A443" s="8">
        <v>1238</v>
      </c>
      <c r="B443" s="49" t="s">
        <v>1905</v>
      </c>
      <c r="C443" s="4">
        <v>0.45</v>
      </c>
      <c r="D443" s="2">
        <v>0.55000000000000004</v>
      </c>
    </row>
    <row r="444" spans="1:4" s="24" customFormat="1" ht="15.75">
      <c r="A444" s="8">
        <v>1241</v>
      </c>
      <c r="B444" s="38" t="s">
        <v>2381</v>
      </c>
      <c r="C444" s="4">
        <v>0.2</v>
      </c>
      <c r="D444" s="2">
        <v>0.8</v>
      </c>
    </row>
    <row r="445" spans="1:4" s="24" customFormat="1" ht="15.75">
      <c r="A445" s="8">
        <v>1243</v>
      </c>
      <c r="B445" s="38" t="s">
        <v>2382</v>
      </c>
      <c r="C445" s="4">
        <v>0.1</v>
      </c>
      <c r="D445" s="2">
        <v>0.9</v>
      </c>
    </row>
    <row r="446" spans="1:4" s="24" customFormat="1" ht="15.75">
      <c r="A446" s="8">
        <v>1249</v>
      </c>
      <c r="B446" s="38" t="s">
        <v>2383</v>
      </c>
      <c r="C446" s="4">
        <v>0.2</v>
      </c>
      <c r="D446" s="2">
        <v>0.8</v>
      </c>
    </row>
    <row r="447" spans="1:4" s="24" customFormat="1" ht="15.75">
      <c r="A447" s="8">
        <v>1251</v>
      </c>
      <c r="B447" s="40" t="s">
        <v>2384</v>
      </c>
      <c r="C447" s="4">
        <v>0.2</v>
      </c>
      <c r="D447" s="2">
        <v>0.8</v>
      </c>
    </row>
    <row r="448" spans="1:4" s="24" customFormat="1" ht="15.75">
      <c r="A448" s="8">
        <v>1252</v>
      </c>
      <c r="B448" s="38" t="s">
        <v>2385</v>
      </c>
      <c r="C448" s="4">
        <v>0.15</v>
      </c>
      <c r="D448" s="2">
        <v>0.85</v>
      </c>
    </row>
    <row r="449" spans="1:4" s="24" customFormat="1" ht="15.75">
      <c r="A449" s="8">
        <v>1257</v>
      </c>
      <c r="B449" s="38" t="s">
        <v>2386</v>
      </c>
      <c r="C449" s="4">
        <v>0.7</v>
      </c>
      <c r="D449" s="2">
        <v>0.30000000000000004</v>
      </c>
    </row>
    <row r="450" spans="1:4" s="24" customFormat="1" ht="15.75">
      <c r="A450" s="8">
        <v>1260</v>
      </c>
      <c r="B450" s="40" t="s">
        <v>2387</v>
      </c>
      <c r="C450" s="4">
        <v>0.1</v>
      </c>
      <c r="D450" s="2">
        <v>0.9</v>
      </c>
    </row>
    <row r="451" spans="1:4" s="24" customFormat="1" ht="15.75">
      <c r="A451" s="8">
        <v>1262</v>
      </c>
      <c r="B451" s="50" t="s">
        <v>2388</v>
      </c>
      <c r="C451" s="4">
        <v>0.1</v>
      </c>
      <c r="D451" s="2">
        <v>0.9</v>
      </c>
    </row>
    <row r="452" spans="1:4" s="24" customFormat="1" ht="15.75">
      <c r="A452" s="8">
        <v>1270</v>
      </c>
      <c r="B452" s="50" t="s">
        <v>1907</v>
      </c>
      <c r="C452" s="4">
        <v>0.6</v>
      </c>
      <c r="D452" s="2">
        <v>0.4</v>
      </c>
    </row>
    <row r="453" spans="1:4" s="24" customFormat="1" ht="15.75">
      <c r="A453" s="8">
        <v>1272</v>
      </c>
      <c r="B453" s="38" t="s">
        <v>2389</v>
      </c>
      <c r="C453" s="4">
        <v>0.15</v>
      </c>
      <c r="D453" s="2">
        <v>0.85</v>
      </c>
    </row>
    <row r="454" spans="1:4" s="24" customFormat="1" ht="15.75">
      <c r="A454" s="8">
        <v>1280</v>
      </c>
      <c r="B454" s="41" t="s">
        <v>2390</v>
      </c>
      <c r="C454" s="51">
        <v>0.2</v>
      </c>
      <c r="D454" s="2">
        <v>0.8</v>
      </c>
    </row>
    <row r="455" spans="1:4" s="24" customFormat="1" ht="15.75">
      <c r="A455" s="8">
        <v>1285</v>
      </c>
      <c r="B455" s="38" t="s">
        <v>2391</v>
      </c>
      <c r="C455" s="51">
        <v>0.1</v>
      </c>
      <c r="D455" s="2">
        <v>0.9</v>
      </c>
    </row>
    <row r="456" spans="1:4" s="24" customFormat="1" ht="15.75">
      <c r="A456" s="8">
        <v>1288</v>
      </c>
      <c r="B456" s="47" t="s">
        <v>1908</v>
      </c>
      <c r="C456" s="4">
        <v>0.8</v>
      </c>
      <c r="D456" s="2">
        <v>0.19999999999999996</v>
      </c>
    </row>
    <row r="457" spans="1:4" s="24" customFormat="1" ht="15.75">
      <c r="A457" s="8">
        <v>1290</v>
      </c>
      <c r="B457" s="41" t="s">
        <v>2392</v>
      </c>
      <c r="C457" s="51">
        <v>0.2</v>
      </c>
      <c r="D457" s="2">
        <v>0.8</v>
      </c>
    </row>
    <row r="458" spans="1:4" s="24" customFormat="1" ht="15.75">
      <c r="A458" s="8">
        <v>1293</v>
      </c>
      <c r="B458" s="38" t="s">
        <v>1909</v>
      </c>
      <c r="C458" s="4">
        <v>0.5</v>
      </c>
      <c r="D458" s="2">
        <v>0.5</v>
      </c>
    </row>
    <row r="459" spans="1:4" s="24" customFormat="1" ht="15.75">
      <c r="A459" s="8">
        <v>1296</v>
      </c>
      <c r="B459" s="41" t="s">
        <v>2393</v>
      </c>
      <c r="C459" s="51">
        <v>0.2</v>
      </c>
      <c r="D459" s="2">
        <v>0.8</v>
      </c>
    </row>
    <row r="460" spans="1:4" s="24" customFormat="1" ht="15.75">
      <c r="A460" s="8">
        <v>1297</v>
      </c>
      <c r="B460" s="41" t="s">
        <v>2394</v>
      </c>
      <c r="C460" s="51">
        <v>0.1</v>
      </c>
      <c r="D460" s="2">
        <v>0.9</v>
      </c>
    </row>
    <row r="461" spans="1:4" s="24" customFormat="1" ht="15.75">
      <c r="A461" s="8">
        <v>1299</v>
      </c>
      <c r="B461" s="38" t="s">
        <v>2395</v>
      </c>
      <c r="C461" s="51">
        <v>0.85</v>
      </c>
      <c r="D461" s="2">
        <v>0.15000000000000002</v>
      </c>
    </row>
    <row r="462" spans="1:4" s="24" customFormat="1" ht="15.75">
      <c r="A462" s="8">
        <v>1301</v>
      </c>
      <c r="B462" s="41" t="s">
        <v>2396</v>
      </c>
      <c r="C462" s="52">
        <v>0.1</v>
      </c>
      <c r="D462" s="2">
        <v>0.9</v>
      </c>
    </row>
    <row r="463" spans="1:4" s="24" customFormat="1" ht="15.75">
      <c r="A463" s="8">
        <v>1302</v>
      </c>
      <c r="B463" s="41" t="s">
        <v>2397</v>
      </c>
      <c r="C463" s="52">
        <v>0.2</v>
      </c>
      <c r="D463" s="2">
        <v>0.8</v>
      </c>
    </row>
    <row r="464" spans="1:4" s="24" customFormat="1" ht="15.75">
      <c r="A464" s="8">
        <v>1308</v>
      </c>
      <c r="B464" s="41" t="s">
        <v>1910</v>
      </c>
      <c r="C464" s="4">
        <v>0.5</v>
      </c>
      <c r="D464" s="2">
        <v>0.5</v>
      </c>
    </row>
    <row r="465" spans="1:4" s="24" customFormat="1" ht="15.75">
      <c r="A465" s="8">
        <v>1310</v>
      </c>
      <c r="B465" s="41" t="s">
        <v>2398</v>
      </c>
      <c r="C465" s="4">
        <v>0.5</v>
      </c>
      <c r="D465" s="2">
        <v>0.5</v>
      </c>
    </row>
    <row r="466" spans="1:4" s="24" customFormat="1" ht="15.75">
      <c r="A466" s="8">
        <v>1312</v>
      </c>
      <c r="B466" s="38" t="s">
        <v>2399</v>
      </c>
      <c r="C466" s="51">
        <v>0.1</v>
      </c>
      <c r="D466" s="2">
        <v>0.9</v>
      </c>
    </row>
    <row r="467" spans="1:4" s="24" customFormat="1" ht="15.75">
      <c r="A467" s="8">
        <v>1313</v>
      </c>
      <c r="B467" s="38" t="s">
        <v>2400</v>
      </c>
      <c r="C467" s="4">
        <v>0.75</v>
      </c>
      <c r="D467" s="2">
        <v>0.25</v>
      </c>
    </row>
    <row r="468" spans="1:4" s="24" customFormat="1" ht="15.75">
      <c r="A468" s="8">
        <v>1314</v>
      </c>
      <c r="B468" s="38" t="s">
        <v>2401</v>
      </c>
      <c r="C468" s="4">
        <v>0.3</v>
      </c>
      <c r="D468" s="2">
        <v>0.7</v>
      </c>
    </row>
    <row r="469" spans="1:4" s="24" customFormat="1" ht="15.75">
      <c r="A469" s="8">
        <v>1315</v>
      </c>
      <c r="B469" s="38" t="s">
        <v>2402</v>
      </c>
      <c r="C469" s="4">
        <v>0.1</v>
      </c>
      <c r="D469" s="2">
        <v>0.9</v>
      </c>
    </row>
    <row r="470" spans="1:4" s="24" customFormat="1" ht="15.75">
      <c r="A470" s="8">
        <v>1316</v>
      </c>
      <c r="B470" s="38" t="s">
        <v>2403</v>
      </c>
      <c r="C470" s="4">
        <v>0.5</v>
      </c>
      <c r="D470" s="2">
        <v>0.5</v>
      </c>
    </row>
    <row r="471" spans="1:4" s="24" customFormat="1" ht="15.75">
      <c r="A471" s="8">
        <v>1317</v>
      </c>
      <c r="B471" s="41" t="s">
        <v>2404</v>
      </c>
      <c r="C471" s="4">
        <v>0.4</v>
      </c>
      <c r="D471" s="2">
        <v>0.6</v>
      </c>
    </row>
    <row r="472" spans="1:4" s="24" customFormat="1" ht="15.75">
      <c r="A472" s="8">
        <v>1319</v>
      </c>
      <c r="B472" s="38" t="s">
        <v>2405</v>
      </c>
      <c r="C472" s="4">
        <v>0.2</v>
      </c>
      <c r="D472" s="2">
        <v>0.8</v>
      </c>
    </row>
    <row r="473" spans="1:4" s="24" customFormat="1" ht="15.75">
      <c r="A473" s="8">
        <v>1321</v>
      </c>
      <c r="B473" s="38" t="s">
        <v>2406</v>
      </c>
      <c r="C473" s="4">
        <v>0.3</v>
      </c>
      <c r="D473" s="2">
        <v>0.7</v>
      </c>
    </row>
    <row r="474" spans="1:4" s="24" customFormat="1" ht="15.75">
      <c r="A474" s="8">
        <v>1330</v>
      </c>
      <c r="B474" s="38" t="s">
        <v>2407</v>
      </c>
      <c r="C474" s="4">
        <v>0.1</v>
      </c>
      <c r="D474" s="2">
        <v>0.9</v>
      </c>
    </row>
    <row r="475" spans="1:4" s="24" customFormat="1" ht="15.75">
      <c r="A475" s="8">
        <v>1333</v>
      </c>
      <c r="B475" s="38" t="s">
        <v>2408</v>
      </c>
      <c r="C475" s="4">
        <v>0.2</v>
      </c>
      <c r="D475" s="2">
        <v>0.8</v>
      </c>
    </row>
    <row r="476" spans="1:4" s="24" customFormat="1" ht="15.75">
      <c r="A476" s="8">
        <v>1336</v>
      </c>
      <c r="B476" s="38" t="s">
        <v>2409</v>
      </c>
      <c r="C476" s="4">
        <v>0.75</v>
      </c>
      <c r="D476" s="2">
        <v>0.25</v>
      </c>
    </row>
    <row r="477" spans="1:4" s="24" customFormat="1" ht="15.75">
      <c r="A477" s="8">
        <v>1337</v>
      </c>
      <c r="B477" s="38" t="s">
        <v>2410</v>
      </c>
      <c r="C477" s="4">
        <v>0.5</v>
      </c>
      <c r="D477" s="2">
        <v>0.5</v>
      </c>
    </row>
    <row r="478" spans="1:4" s="24" customFormat="1" ht="15.75">
      <c r="A478" s="8">
        <v>1339</v>
      </c>
      <c r="B478" s="38" t="s">
        <v>2411</v>
      </c>
      <c r="C478" s="4">
        <v>0.8</v>
      </c>
      <c r="D478" s="2">
        <v>0.19999999999999996</v>
      </c>
    </row>
    <row r="479" spans="1:4" s="24" customFormat="1" ht="15.75">
      <c r="A479" s="8">
        <v>1345</v>
      </c>
      <c r="B479" s="38" t="s">
        <v>2412</v>
      </c>
      <c r="C479" s="4">
        <v>0.2</v>
      </c>
      <c r="D479" s="2">
        <v>0.8</v>
      </c>
    </row>
    <row r="480" spans="1:4" s="24" customFormat="1" ht="15.75">
      <c r="A480" s="8">
        <v>1347</v>
      </c>
      <c r="B480" s="38" t="s">
        <v>2413</v>
      </c>
      <c r="C480" s="4">
        <v>0.5</v>
      </c>
      <c r="D480" s="2">
        <v>0.5</v>
      </c>
    </row>
    <row r="481" spans="1:4" s="24" customFormat="1" ht="15.75">
      <c r="A481" s="8">
        <v>1357</v>
      </c>
      <c r="B481" s="38" t="s">
        <v>2414</v>
      </c>
      <c r="C481" s="4">
        <v>0.4</v>
      </c>
      <c r="D481" s="2">
        <v>0.6</v>
      </c>
    </row>
    <row r="482" spans="1:4" s="24" customFormat="1" ht="15.75">
      <c r="A482" s="8">
        <v>1358</v>
      </c>
      <c r="B482" s="38" t="s">
        <v>2415</v>
      </c>
      <c r="C482" s="4">
        <v>0.2</v>
      </c>
      <c r="D482" s="2">
        <v>0.8</v>
      </c>
    </row>
    <row r="483" spans="1:4" s="24" customFormat="1" ht="15.75">
      <c r="A483" s="8">
        <v>1359</v>
      </c>
      <c r="B483" s="38" t="s">
        <v>1915</v>
      </c>
      <c r="C483" s="4">
        <v>0.75</v>
      </c>
      <c r="D483" s="2">
        <v>0.25</v>
      </c>
    </row>
    <row r="484" spans="1:4" s="24" customFormat="1" ht="15.75">
      <c r="A484" s="8">
        <v>1361</v>
      </c>
      <c r="B484" s="38" t="s">
        <v>2416</v>
      </c>
      <c r="C484" s="4">
        <v>0.2</v>
      </c>
      <c r="D484" s="2">
        <v>0.8</v>
      </c>
    </row>
    <row r="485" spans="1:4" s="24" customFormat="1" ht="15.75">
      <c r="A485" s="8">
        <v>1363</v>
      </c>
      <c r="B485" s="38" t="s">
        <v>2417</v>
      </c>
      <c r="C485" s="4">
        <v>0.2</v>
      </c>
      <c r="D485" s="2">
        <v>0.8</v>
      </c>
    </row>
    <row r="486" spans="1:4" s="24" customFormat="1" ht="15.75">
      <c r="A486" s="8">
        <v>1366</v>
      </c>
      <c r="B486" s="38" t="s">
        <v>2418</v>
      </c>
      <c r="C486" s="4">
        <v>0.3</v>
      </c>
      <c r="D486" s="2">
        <v>0.7</v>
      </c>
    </row>
    <row r="487" spans="1:4" s="24" customFormat="1" ht="15.75">
      <c r="A487" s="8">
        <v>1368</v>
      </c>
      <c r="B487" s="38" t="s">
        <v>1916</v>
      </c>
      <c r="C487" s="4">
        <v>0.55000000000000004</v>
      </c>
      <c r="D487" s="2">
        <v>0.44999999999999996</v>
      </c>
    </row>
    <row r="488" spans="1:4" s="24" customFormat="1" ht="15.75">
      <c r="A488" s="8">
        <v>1373</v>
      </c>
      <c r="B488" s="38" t="s">
        <v>2419</v>
      </c>
      <c r="C488" s="4">
        <v>0.1</v>
      </c>
      <c r="D488" s="2">
        <v>0.9</v>
      </c>
    </row>
    <row r="489" spans="1:4" s="24" customFormat="1" ht="15.75">
      <c r="A489" s="8">
        <v>1375</v>
      </c>
      <c r="B489" s="38" t="s">
        <v>2420</v>
      </c>
      <c r="C489" s="4">
        <v>0.75</v>
      </c>
      <c r="D489" s="2">
        <v>0.25</v>
      </c>
    </row>
    <row r="490" spans="1:4" s="24" customFormat="1" ht="15.75">
      <c r="A490" s="8">
        <v>1378</v>
      </c>
      <c r="B490" s="38" t="s">
        <v>2421</v>
      </c>
      <c r="C490" s="4">
        <v>0.2</v>
      </c>
      <c r="D490" s="2">
        <v>0.8</v>
      </c>
    </row>
    <row r="491" spans="1:4" s="24" customFormat="1" ht="15.75">
      <c r="A491" s="8">
        <v>1381</v>
      </c>
      <c r="B491" s="38" t="s">
        <v>2422</v>
      </c>
      <c r="C491" s="4">
        <v>0.5</v>
      </c>
      <c r="D491" s="2">
        <v>0.5</v>
      </c>
    </row>
    <row r="492" spans="1:4" s="24" customFormat="1" ht="15.75">
      <c r="A492" s="8">
        <v>1382</v>
      </c>
      <c r="B492" s="38" t="s">
        <v>1918</v>
      </c>
      <c r="C492" s="4">
        <v>0.5</v>
      </c>
      <c r="D492" s="2">
        <v>0.5</v>
      </c>
    </row>
    <row r="493" spans="1:4" s="24" customFormat="1" ht="15.75">
      <c r="A493" s="8">
        <v>1386</v>
      </c>
      <c r="B493" s="38" t="s">
        <v>2423</v>
      </c>
      <c r="C493" s="4">
        <v>0.1</v>
      </c>
      <c r="D493" s="2">
        <v>0.9</v>
      </c>
    </row>
    <row r="494" spans="1:4" s="24" customFormat="1" ht="15.75">
      <c r="A494" s="8">
        <v>1388</v>
      </c>
      <c r="B494" s="38" t="s">
        <v>2424</v>
      </c>
      <c r="C494" s="4">
        <v>0.2</v>
      </c>
      <c r="D494" s="2">
        <v>0.8</v>
      </c>
    </row>
    <row r="495" spans="1:4" s="24" customFormat="1" ht="15.75">
      <c r="A495" s="8">
        <v>1398</v>
      </c>
      <c r="B495" s="38" t="s">
        <v>2425</v>
      </c>
      <c r="C495" s="4">
        <v>0.85</v>
      </c>
      <c r="D495" s="2">
        <v>0.15000000000000002</v>
      </c>
    </row>
    <row r="496" spans="1:4" s="24" customFormat="1" ht="15.75">
      <c r="A496" s="8">
        <v>1419</v>
      </c>
      <c r="B496" s="38" t="s">
        <v>2426</v>
      </c>
      <c r="C496" s="4">
        <v>0.1</v>
      </c>
      <c r="D496" s="2">
        <v>0.9</v>
      </c>
    </row>
    <row r="497" spans="1:4" s="24" customFormat="1" ht="15.75">
      <c r="A497" s="8">
        <v>1420</v>
      </c>
      <c r="B497" s="38" t="s">
        <v>2427</v>
      </c>
      <c r="C497" s="4">
        <v>0.1</v>
      </c>
      <c r="D497" s="2">
        <v>0.9</v>
      </c>
    </row>
    <row r="498" spans="1:4" s="24" customFormat="1" ht="15.75">
      <c r="A498" s="8">
        <v>1428</v>
      </c>
      <c r="B498" s="38" t="s">
        <v>2428</v>
      </c>
      <c r="C498" s="4">
        <v>0.7</v>
      </c>
      <c r="D498" s="2">
        <v>0.30000000000000004</v>
      </c>
    </row>
    <row r="499" spans="1:4" s="24" customFormat="1" ht="15.75">
      <c r="A499" s="8">
        <v>1430</v>
      </c>
      <c r="B499" s="38" t="s">
        <v>2429</v>
      </c>
      <c r="C499" s="4">
        <v>0.1</v>
      </c>
      <c r="D499" s="2">
        <v>0.9</v>
      </c>
    </row>
    <row r="500" spans="1:4" s="24" customFormat="1" ht="15.75">
      <c r="A500" s="8">
        <v>1431</v>
      </c>
      <c r="B500" s="38" t="s">
        <v>2430</v>
      </c>
      <c r="C500" s="4">
        <v>0.2</v>
      </c>
      <c r="D500" s="2">
        <v>0.8</v>
      </c>
    </row>
    <row r="501" spans="1:4" s="24" customFormat="1" ht="15.75">
      <c r="A501" s="8">
        <v>1443</v>
      </c>
      <c r="B501" s="38" t="s">
        <v>2431</v>
      </c>
      <c r="C501" s="4">
        <v>0.1</v>
      </c>
      <c r="D501" s="2">
        <v>0.9</v>
      </c>
    </row>
    <row r="502" spans="1:4" s="24" customFormat="1" ht="15.75">
      <c r="A502" s="8">
        <v>1446</v>
      </c>
      <c r="B502" s="38" t="s">
        <v>2432</v>
      </c>
      <c r="C502" s="4">
        <v>0.3</v>
      </c>
      <c r="D502" s="2">
        <v>0.7</v>
      </c>
    </row>
    <row r="503" spans="1:4" s="24" customFormat="1" ht="15.75">
      <c r="A503" s="8">
        <v>1447</v>
      </c>
      <c r="B503" s="38" t="s">
        <v>2433</v>
      </c>
      <c r="C503" s="4">
        <v>0.1</v>
      </c>
      <c r="D503" s="2">
        <v>0.9</v>
      </c>
    </row>
    <row r="504" spans="1:4" s="24" customFormat="1" ht="15.75">
      <c r="A504" s="8">
        <v>1448</v>
      </c>
      <c r="B504" s="38" t="s">
        <v>1920</v>
      </c>
      <c r="C504" s="4">
        <v>0.55000000000000004</v>
      </c>
      <c r="D504" s="2">
        <v>0.44999999999999996</v>
      </c>
    </row>
    <row r="505" spans="1:4" s="24" customFormat="1" ht="15.75">
      <c r="A505" s="8">
        <v>1450</v>
      </c>
      <c r="B505" s="38" t="s">
        <v>2434</v>
      </c>
      <c r="C505" s="4">
        <v>0.1</v>
      </c>
      <c r="D505" s="2">
        <v>0.9</v>
      </c>
    </row>
    <row r="506" spans="1:4" s="24" customFormat="1" ht="15.75">
      <c r="A506" s="8">
        <v>1452</v>
      </c>
      <c r="B506" s="38" t="s">
        <v>2435</v>
      </c>
      <c r="C506" s="4">
        <v>0.1</v>
      </c>
      <c r="D506" s="2">
        <v>0.9</v>
      </c>
    </row>
    <row r="507" spans="1:4" s="24" customFormat="1" ht="15.75">
      <c r="A507" s="8">
        <v>1456</v>
      </c>
      <c r="B507" s="38" t="s">
        <v>2436</v>
      </c>
      <c r="C507" s="4">
        <v>0.3</v>
      </c>
      <c r="D507" s="2">
        <v>0.7</v>
      </c>
    </row>
    <row r="508" spans="1:4" s="24" customFormat="1" ht="15.75">
      <c r="A508" s="8">
        <v>1458</v>
      </c>
      <c r="B508" s="38" t="s">
        <v>2437</v>
      </c>
      <c r="C508" s="4">
        <v>0.4</v>
      </c>
      <c r="D508" s="2">
        <v>0.6</v>
      </c>
    </row>
    <row r="509" spans="1:4" s="24" customFormat="1" ht="15.75">
      <c r="A509" s="8">
        <v>1461</v>
      </c>
      <c r="B509" s="38" t="s">
        <v>2438</v>
      </c>
      <c r="C509" s="4">
        <v>0.1</v>
      </c>
      <c r="D509" s="2">
        <v>0.9</v>
      </c>
    </row>
    <row r="510" spans="1:4" s="24" customFormat="1" ht="15.75">
      <c r="A510" s="8">
        <v>1469</v>
      </c>
      <c r="B510" s="38" t="s">
        <v>2439</v>
      </c>
      <c r="C510" s="4">
        <v>0.5</v>
      </c>
      <c r="D510" s="2">
        <v>0.5</v>
      </c>
    </row>
    <row r="511" spans="1:4" s="24" customFormat="1" ht="15.75">
      <c r="A511" s="8">
        <v>1476</v>
      </c>
      <c r="B511" s="38" t="s">
        <v>2440</v>
      </c>
      <c r="C511" s="4">
        <v>0.2</v>
      </c>
      <c r="D511" s="2">
        <v>0.8</v>
      </c>
    </row>
    <row r="512" spans="1:4" s="24" customFormat="1" ht="15.75">
      <c r="A512" s="8">
        <v>1480</v>
      </c>
      <c r="B512" s="38" t="s">
        <v>2441</v>
      </c>
      <c r="C512" s="4">
        <v>0.1</v>
      </c>
      <c r="D512" s="2">
        <v>0.9</v>
      </c>
    </row>
    <row r="513" spans="1:4" s="24" customFormat="1" ht="15.75">
      <c r="A513" s="8">
        <v>1492</v>
      </c>
      <c r="B513" s="38" t="s">
        <v>2442</v>
      </c>
      <c r="C513" s="4">
        <v>0.1</v>
      </c>
      <c r="D513" s="2">
        <v>0.9</v>
      </c>
    </row>
    <row r="514" spans="1:4" s="24" customFormat="1" ht="15.75">
      <c r="A514" s="8">
        <v>1495</v>
      </c>
      <c r="B514" s="38" t="s">
        <v>2443</v>
      </c>
      <c r="C514" s="4">
        <v>0.1</v>
      </c>
      <c r="D514" s="2">
        <v>0.9</v>
      </c>
    </row>
    <row r="515" spans="1:4" s="24" customFormat="1" ht="15.75">
      <c r="A515" s="8">
        <v>1496</v>
      </c>
      <c r="B515" s="38" t="s">
        <v>2444</v>
      </c>
      <c r="C515" s="4">
        <v>0.1</v>
      </c>
      <c r="D515" s="2">
        <v>0.9</v>
      </c>
    </row>
    <row r="516" spans="1:4" s="24" customFormat="1" ht="15.75">
      <c r="A516" s="8">
        <v>1498</v>
      </c>
      <c r="B516" s="38" t="s">
        <v>2445</v>
      </c>
      <c r="C516" s="4">
        <v>0.1</v>
      </c>
      <c r="D516" s="2">
        <v>0.9</v>
      </c>
    </row>
    <row r="517" spans="1:4" s="24" customFormat="1" ht="15.75">
      <c r="A517" s="8">
        <v>1508</v>
      </c>
      <c r="B517" s="53" t="s">
        <v>2446</v>
      </c>
      <c r="C517" s="4">
        <v>0.75</v>
      </c>
      <c r="D517" s="2">
        <v>0.25</v>
      </c>
    </row>
    <row r="518" spans="1:4" s="24" customFormat="1" ht="15.75">
      <c r="A518" s="8">
        <v>1509</v>
      </c>
      <c r="B518" s="38" t="s">
        <v>2447</v>
      </c>
      <c r="C518" s="4">
        <v>0.1</v>
      </c>
      <c r="D518" s="2">
        <v>0.9</v>
      </c>
    </row>
    <row r="519" spans="1:4" s="24" customFormat="1" ht="15.75">
      <c r="A519" s="8">
        <v>1513</v>
      </c>
      <c r="B519" s="38" t="s">
        <v>2448</v>
      </c>
      <c r="C519" s="4">
        <v>0.5</v>
      </c>
      <c r="D519" s="2">
        <v>0.5</v>
      </c>
    </row>
    <row r="520" spans="1:4" s="24" customFormat="1" ht="15.75">
      <c r="A520" s="8">
        <v>1515</v>
      </c>
      <c r="B520" s="38" t="s">
        <v>2449</v>
      </c>
      <c r="C520" s="4">
        <v>0.75</v>
      </c>
      <c r="D520" s="2">
        <v>0.25</v>
      </c>
    </row>
    <row r="521" spans="1:4" s="24" customFormat="1" ht="15.75">
      <c r="A521" s="8">
        <v>1518</v>
      </c>
      <c r="B521" s="38" t="s">
        <v>2450</v>
      </c>
      <c r="C521" s="4">
        <v>0.1</v>
      </c>
      <c r="D521" s="2">
        <v>0.9</v>
      </c>
    </row>
    <row r="522" spans="1:4" s="24" customFormat="1" ht="15.75">
      <c r="A522" s="8">
        <v>1523</v>
      </c>
      <c r="B522" s="38" t="s">
        <v>2451</v>
      </c>
      <c r="C522" s="4">
        <v>0.1</v>
      </c>
      <c r="D522" s="2">
        <v>0.9</v>
      </c>
    </row>
    <row r="523" spans="1:4" s="24" customFormat="1" ht="15.75">
      <c r="A523" s="8">
        <v>1526</v>
      </c>
      <c r="B523" s="38" t="s">
        <v>2452</v>
      </c>
      <c r="C523" s="4">
        <v>0.1</v>
      </c>
      <c r="D523" s="2">
        <v>0.9</v>
      </c>
    </row>
    <row r="524" spans="1:4" s="24" customFormat="1" ht="15.75">
      <c r="A524" s="8">
        <v>1527</v>
      </c>
      <c r="B524" s="38" t="s">
        <v>2453</v>
      </c>
      <c r="C524" s="4">
        <v>0.1</v>
      </c>
      <c r="D524" s="2">
        <v>0.9</v>
      </c>
    </row>
    <row r="525" spans="1:4" s="24" customFormat="1" ht="15.75">
      <c r="A525" s="8">
        <v>1528</v>
      </c>
      <c r="B525" s="38" t="s">
        <v>2454</v>
      </c>
      <c r="C525" s="4">
        <v>0.5</v>
      </c>
      <c r="D525" s="2">
        <v>0.5</v>
      </c>
    </row>
    <row r="526" spans="1:4" s="24" customFormat="1" ht="15.75">
      <c r="A526" s="8">
        <v>1530</v>
      </c>
      <c r="B526" s="38" t="s">
        <v>2455</v>
      </c>
      <c r="C526" s="4">
        <v>0.5</v>
      </c>
      <c r="D526" s="2">
        <v>0.5</v>
      </c>
    </row>
    <row r="527" spans="1:4" s="24" customFormat="1" ht="15.75">
      <c r="A527" s="8">
        <v>1532</v>
      </c>
      <c r="B527" s="38" t="s">
        <v>2456</v>
      </c>
      <c r="C527" s="4">
        <v>0.1</v>
      </c>
      <c r="D527" s="2">
        <v>0.9</v>
      </c>
    </row>
    <row r="528" spans="1:4" s="24" customFormat="1" ht="15.75">
      <c r="A528" s="8">
        <v>1533</v>
      </c>
      <c r="B528" s="38" t="s">
        <v>2457</v>
      </c>
      <c r="C528" s="4">
        <v>0.1</v>
      </c>
      <c r="D528" s="2">
        <v>0.9</v>
      </c>
    </row>
    <row r="529" spans="1:4" s="24" customFormat="1" ht="15.75">
      <c r="A529" s="8">
        <v>1536</v>
      </c>
      <c r="B529" s="54" t="s">
        <v>2458</v>
      </c>
      <c r="C529" s="4">
        <v>0.1</v>
      </c>
      <c r="D529" s="2">
        <v>0.9</v>
      </c>
    </row>
    <row r="530" spans="1:4" s="24" customFormat="1" ht="15.75">
      <c r="A530" s="8">
        <v>1538</v>
      </c>
      <c r="B530" s="54" t="s">
        <v>2459</v>
      </c>
      <c r="C530" s="4">
        <v>0.1</v>
      </c>
      <c r="D530" s="2">
        <v>0.9</v>
      </c>
    </row>
    <row r="531" spans="1:4" s="24" customFormat="1" ht="15.75">
      <c r="A531" s="8">
        <v>1547</v>
      </c>
      <c r="B531" s="54" t="s">
        <v>2460</v>
      </c>
      <c r="C531" s="4">
        <v>0.1</v>
      </c>
      <c r="D531" s="2">
        <v>0.9</v>
      </c>
    </row>
    <row r="532" spans="1:4" s="24" customFormat="1" ht="15.75">
      <c r="A532" s="8">
        <v>1548</v>
      </c>
      <c r="B532" s="54" t="s">
        <v>2461</v>
      </c>
      <c r="C532" s="4">
        <v>0.1</v>
      </c>
      <c r="D532" s="2">
        <v>0.9</v>
      </c>
    </row>
    <row r="533" spans="1:4" s="24" customFormat="1" ht="15.75">
      <c r="A533" s="8">
        <v>1549</v>
      </c>
      <c r="B533" s="54" t="s">
        <v>2462</v>
      </c>
      <c r="C533" s="4">
        <v>0.1</v>
      </c>
      <c r="D533" s="2">
        <v>0.9</v>
      </c>
    </row>
    <row r="534" spans="1:4" s="24" customFormat="1" ht="15.75">
      <c r="A534" s="8">
        <v>1551</v>
      </c>
      <c r="B534" s="54" t="s">
        <v>2463</v>
      </c>
      <c r="C534" s="4">
        <v>0.3</v>
      </c>
      <c r="D534" s="2">
        <v>0.7</v>
      </c>
    </row>
    <row r="535" spans="1:4" s="24" customFormat="1" ht="15.75">
      <c r="A535" s="8">
        <v>1552</v>
      </c>
      <c r="B535" s="38" t="s">
        <v>2464</v>
      </c>
      <c r="C535" s="4">
        <v>0.1</v>
      </c>
      <c r="D535" s="2">
        <v>0.9</v>
      </c>
    </row>
    <row r="536" spans="1:4" s="24" customFormat="1" ht="15.75">
      <c r="A536" s="8">
        <v>1555</v>
      </c>
      <c r="B536" s="54" t="s">
        <v>2465</v>
      </c>
      <c r="C536" s="4">
        <v>0.1</v>
      </c>
      <c r="D536" s="2">
        <v>0.9</v>
      </c>
    </row>
    <row r="537" spans="1:4" s="24" customFormat="1" ht="15.75">
      <c r="A537" s="8">
        <v>1556</v>
      </c>
      <c r="B537" s="54" t="s">
        <v>2466</v>
      </c>
      <c r="C537" s="4">
        <v>0.1</v>
      </c>
      <c r="D537" s="2">
        <v>0.9</v>
      </c>
    </row>
    <row r="538" spans="1:4" s="24" customFormat="1" ht="15.75">
      <c r="A538" s="8">
        <v>1557</v>
      </c>
      <c r="B538" s="54" t="s">
        <v>2467</v>
      </c>
      <c r="C538" s="4">
        <v>0.1</v>
      </c>
      <c r="D538" s="2">
        <v>0.9</v>
      </c>
    </row>
    <row r="539" spans="1:4" s="24" customFormat="1" ht="15.75">
      <c r="A539" s="8">
        <v>1558</v>
      </c>
      <c r="B539" s="54" t="s">
        <v>2468</v>
      </c>
      <c r="C539" s="4">
        <v>0.1</v>
      </c>
      <c r="D539" s="2">
        <v>0.9</v>
      </c>
    </row>
    <row r="540" spans="1:4" s="24" customFormat="1" ht="15.75">
      <c r="A540" s="8">
        <v>1560</v>
      </c>
      <c r="B540" s="54" t="s">
        <v>2469</v>
      </c>
      <c r="C540" s="4">
        <v>0.1</v>
      </c>
      <c r="D540" s="2">
        <v>0.9</v>
      </c>
    </row>
    <row r="541" spans="1:4" s="24" customFormat="1" ht="15.75">
      <c r="A541" s="8">
        <v>1561</v>
      </c>
      <c r="B541" s="54" t="s">
        <v>2470</v>
      </c>
      <c r="C541" s="4">
        <v>0.1</v>
      </c>
      <c r="D541" s="2">
        <v>0.9</v>
      </c>
    </row>
    <row r="542" spans="1:4" s="24" customFormat="1" ht="15.75">
      <c r="A542" s="8">
        <v>1565</v>
      </c>
      <c r="B542" s="54" t="s">
        <v>2471</v>
      </c>
      <c r="C542" s="4">
        <v>0.1</v>
      </c>
      <c r="D542" s="2">
        <v>0.9</v>
      </c>
    </row>
    <row r="543" spans="1:4" s="24" customFormat="1" ht="15.75">
      <c r="A543" s="8">
        <v>1566</v>
      </c>
      <c r="B543" s="54" t="s">
        <v>2472</v>
      </c>
      <c r="C543" s="4">
        <v>0.1</v>
      </c>
      <c r="D543" s="2">
        <v>0.9</v>
      </c>
    </row>
    <row r="544" spans="1:4" s="24" customFormat="1" ht="15.75">
      <c r="A544" s="8">
        <v>1568</v>
      </c>
      <c r="B544" s="54" t="s">
        <v>2473</v>
      </c>
      <c r="C544" s="4">
        <v>0.1</v>
      </c>
      <c r="D544" s="2">
        <v>0.9</v>
      </c>
    </row>
    <row r="545" spans="1:4" s="24" customFormat="1" ht="15.75">
      <c r="A545" s="8">
        <v>1569</v>
      </c>
      <c r="B545" s="54" t="s">
        <v>2474</v>
      </c>
      <c r="C545" s="4">
        <v>0.1</v>
      </c>
      <c r="D545" s="2">
        <v>0.9</v>
      </c>
    </row>
    <row r="546" spans="1:4" s="24" customFormat="1" ht="15.75">
      <c r="A546" s="8">
        <v>1571</v>
      </c>
      <c r="B546" s="54" t="s">
        <v>2475</v>
      </c>
      <c r="C546" s="4">
        <v>0.1</v>
      </c>
      <c r="D546" s="2">
        <v>0.9</v>
      </c>
    </row>
    <row r="547" spans="1:4" s="24" customFormat="1" ht="15.75">
      <c r="A547" s="8">
        <v>1572</v>
      </c>
      <c r="B547" s="54" t="s">
        <v>2476</v>
      </c>
      <c r="C547" s="4">
        <v>0.1</v>
      </c>
      <c r="D547" s="2">
        <v>0.9</v>
      </c>
    </row>
    <row r="548" spans="1:4" s="24" customFormat="1" ht="15.75">
      <c r="A548" s="8">
        <v>1573</v>
      </c>
      <c r="B548" s="54" t="s">
        <v>2477</v>
      </c>
      <c r="C548" s="4">
        <v>0.1</v>
      </c>
      <c r="D548" s="2">
        <v>0.9</v>
      </c>
    </row>
    <row r="549" spans="1:4" s="24" customFormat="1" ht="15.75">
      <c r="A549" s="8">
        <v>1575</v>
      </c>
      <c r="B549" s="54" t="s">
        <v>2478</v>
      </c>
      <c r="C549" s="4">
        <v>0.1</v>
      </c>
      <c r="D549" s="2">
        <v>0.9</v>
      </c>
    </row>
    <row r="550" spans="1:4" s="24" customFormat="1" ht="15.75">
      <c r="A550" s="8">
        <v>1577</v>
      </c>
      <c r="B550" s="54" t="s">
        <v>2479</v>
      </c>
      <c r="C550" s="4">
        <v>0.1</v>
      </c>
      <c r="D550" s="2">
        <v>0.9</v>
      </c>
    </row>
    <row r="551" spans="1:4" s="24" customFormat="1" ht="15.75">
      <c r="A551" s="8">
        <v>1578</v>
      </c>
      <c r="B551" s="54" t="s">
        <v>2480</v>
      </c>
      <c r="C551" s="4">
        <v>0.3</v>
      </c>
      <c r="D551" s="2">
        <v>0.7</v>
      </c>
    </row>
    <row r="552" spans="1:4" s="24" customFormat="1" ht="15.75">
      <c r="A552" s="8">
        <v>1579</v>
      </c>
      <c r="B552" s="54" t="s">
        <v>2481</v>
      </c>
      <c r="C552" s="4">
        <v>0.1</v>
      </c>
      <c r="D552" s="2">
        <v>0.9</v>
      </c>
    </row>
    <row r="553" spans="1:4" s="24" customFormat="1" ht="15.75">
      <c r="A553" s="8">
        <v>1581</v>
      </c>
      <c r="B553" s="54" t="s">
        <v>2482</v>
      </c>
      <c r="C553" s="4">
        <v>0.1</v>
      </c>
      <c r="D553" s="2">
        <v>0.9</v>
      </c>
    </row>
    <row r="554" spans="1:4" s="24" customFormat="1" ht="15.75">
      <c r="A554" s="8">
        <v>1585</v>
      </c>
      <c r="B554" s="54" t="s">
        <v>2483</v>
      </c>
      <c r="C554" s="4">
        <v>0.1</v>
      </c>
      <c r="D554" s="2">
        <v>0.9</v>
      </c>
    </row>
    <row r="555" spans="1:4" s="24" customFormat="1" ht="15.75">
      <c r="A555" s="8">
        <v>1586</v>
      </c>
      <c r="B555" s="54" t="s">
        <v>2484</v>
      </c>
      <c r="C555" s="4">
        <v>0.1</v>
      </c>
      <c r="D555" s="2">
        <v>0.9</v>
      </c>
    </row>
    <row r="556" spans="1:4" s="24" customFormat="1" ht="15.75">
      <c r="A556" s="8">
        <v>1588</v>
      </c>
      <c r="B556" s="54" t="s">
        <v>2485</v>
      </c>
      <c r="C556" s="4">
        <v>0.1</v>
      </c>
      <c r="D556" s="2">
        <v>0.9</v>
      </c>
    </row>
    <row r="557" spans="1:4" s="24" customFormat="1" ht="15.75">
      <c r="A557" s="8">
        <v>1589</v>
      </c>
      <c r="B557" s="54" t="s">
        <v>2486</v>
      </c>
      <c r="C557" s="4">
        <v>0.1</v>
      </c>
      <c r="D557" s="2">
        <v>0.9</v>
      </c>
    </row>
    <row r="558" spans="1:4" s="24" customFormat="1" ht="15.75">
      <c r="A558" s="8">
        <v>1596</v>
      </c>
      <c r="B558" s="54" t="s">
        <v>2487</v>
      </c>
      <c r="C558" s="4">
        <v>0.1</v>
      </c>
      <c r="D558" s="2">
        <v>0.9</v>
      </c>
    </row>
    <row r="559" spans="1:4" s="24" customFormat="1" ht="15.75">
      <c r="A559" s="8">
        <v>1599</v>
      </c>
      <c r="B559" s="54" t="s">
        <v>2488</v>
      </c>
      <c r="C559" s="4">
        <v>0.1</v>
      </c>
      <c r="D559" s="2">
        <v>0.9</v>
      </c>
    </row>
    <row r="560" spans="1:4" s="24" customFormat="1" ht="15.75">
      <c r="A560" s="8">
        <v>1606</v>
      </c>
      <c r="B560" s="54" t="s">
        <v>2489</v>
      </c>
      <c r="C560" s="4">
        <v>0.5</v>
      </c>
      <c r="D560" s="2">
        <v>0.5</v>
      </c>
    </row>
    <row r="561" spans="1:4" s="24" customFormat="1" ht="15.75">
      <c r="A561" s="8">
        <v>1608</v>
      </c>
      <c r="B561" s="54" t="s">
        <v>2490</v>
      </c>
      <c r="C561" s="4">
        <v>0.1</v>
      </c>
      <c r="D561" s="2">
        <v>0.9</v>
      </c>
    </row>
    <row r="562" spans="1:4" s="24" customFormat="1" ht="15.75">
      <c r="A562" s="8">
        <v>1609</v>
      </c>
      <c r="B562" s="54" t="s">
        <v>2491</v>
      </c>
      <c r="C562" s="4">
        <v>0.1</v>
      </c>
      <c r="D562" s="2">
        <v>0.9</v>
      </c>
    </row>
    <row r="563" spans="1:4" s="24" customFormat="1" ht="15.75">
      <c r="A563" s="8">
        <v>1610</v>
      </c>
      <c r="B563" s="54" t="s">
        <v>2492</v>
      </c>
      <c r="C563" s="4">
        <v>0.5</v>
      </c>
      <c r="D563" s="2">
        <v>0.5</v>
      </c>
    </row>
    <row r="564" spans="1:4" s="24" customFormat="1" ht="15.75">
      <c r="A564" s="8">
        <v>1611</v>
      </c>
      <c r="B564" s="54" t="s">
        <v>2493</v>
      </c>
      <c r="C564" s="4">
        <v>0.1</v>
      </c>
      <c r="D564" s="2">
        <v>0.9</v>
      </c>
    </row>
    <row r="565" spans="1:4" s="24" customFormat="1" ht="15.75">
      <c r="A565" s="8">
        <v>1612</v>
      </c>
      <c r="B565" s="54" t="s">
        <v>2494</v>
      </c>
      <c r="C565" s="4">
        <v>0.1</v>
      </c>
      <c r="D565" s="2">
        <v>0.9</v>
      </c>
    </row>
    <row r="566" spans="1:4" s="24" customFormat="1" ht="15.75">
      <c r="A566" s="8">
        <v>1613</v>
      </c>
      <c r="B566" s="38" t="s">
        <v>2495</v>
      </c>
      <c r="C566" s="4">
        <v>0.1</v>
      </c>
      <c r="D566" s="2">
        <v>0.9</v>
      </c>
    </row>
    <row r="567" spans="1:4" s="24" customFormat="1" ht="15.75">
      <c r="A567" s="8">
        <v>1617</v>
      </c>
      <c r="B567" s="38" t="s">
        <v>2496</v>
      </c>
      <c r="C567" s="4">
        <v>0.1</v>
      </c>
      <c r="D567" s="2">
        <v>0.9</v>
      </c>
    </row>
    <row r="568" spans="1:4" s="24" customFormat="1" ht="15.75">
      <c r="A568" s="8">
        <v>1618</v>
      </c>
      <c r="B568" s="38" t="s">
        <v>2497</v>
      </c>
      <c r="C568" s="4">
        <v>0.6</v>
      </c>
      <c r="D568" s="2">
        <v>0.4</v>
      </c>
    </row>
    <row r="569" spans="1:4" s="24" customFormat="1" ht="15.75">
      <c r="A569" s="8">
        <v>1623</v>
      </c>
      <c r="B569" s="38" t="s">
        <v>2498</v>
      </c>
      <c r="C569" s="4">
        <v>0.2</v>
      </c>
      <c r="D569" s="2">
        <v>0.8</v>
      </c>
    </row>
    <row r="570" spans="1:4" s="24" customFormat="1" ht="15.75">
      <c r="A570" s="8">
        <v>1625</v>
      </c>
      <c r="B570" s="38" t="s">
        <v>2499</v>
      </c>
      <c r="C570" s="4">
        <v>0.1</v>
      </c>
      <c r="D570" s="2">
        <v>0.9</v>
      </c>
    </row>
    <row r="571" spans="1:4" s="24" customFormat="1" ht="15.75">
      <c r="A571" s="8">
        <v>1626</v>
      </c>
      <c r="B571" s="38" t="s">
        <v>2500</v>
      </c>
      <c r="C571" s="4">
        <v>0.1</v>
      </c>
      <c r="D571" s="2">
        <v>0.9</v>
      </c>
    </row>
    <row r="572" spans="1:4" s="24" customFormat="1" ht="15.75">
      <c r="A572" s="8">
        <v>1627</v>
      </c>
      <c r="B572" s="38" t="s">
        <v>2501</v>
      </c>
      <c r="C572" s="4">
        <v>0.1</v>
      </c>
      <c r="D572" s="2">
        <v>0.9</v>
      </c>
    </row>
    <row r="573" spans="1:4" s="24" customFormat="1" ht="15.75">
      <c r="A573" s="8">
        <v>1628</v>
      </c>
      <c r="B573" s="38" t="s">
        <v>1930</v>
      </c>
      <c r="C573" s="4">
        <v>0.45</v>
      </c>
      <c r="D573" s="2">
        <v>0.55000000000000004</v>
      </c>
    </row>
    <row r="574" spans="1:4" s="24" customFormat="1" ht="15.75">
      <c r="A574" s="8">
        <v>1629</v>
      </c>
      <c r="B574" s="38" t="s">
        <v>2502</v>
      </c>
      <c r="C574" s="4">
        <v>0.1</v>
      </c>
      <c r="D574" s="2">
        <v>0.9</v>
      </c>
    </row>
    <row r="575" spans="1:4" s="24" customFormat="1" ht="15.75">
      <c r="A575" s="8">
        <v>1630</v>
      </c>
      <c r="B575" s="38" t="s">
        <v>2503</v>
      </c>
      <c r="C575" s="4">
        <v>0.1</v>
      </c>
      <c r="D575" s="2">
        <v>0.9</v>
      </c>
    </row>
    <row r="576" spans="1:4" s="24" customFormat="1" ht="15.75">
      <c r="A576" s="8">
        <v>1635</v>
      </c>
      <c r="B576" s="38" t="s">
        <v>2504</v>
      </c>
      <c r="C576" s="4">
        <v>0.2</v>
      </c>
      <c r="D576" s="2">
        <v>0.8</v>
      </c>
    </row>
    <row r="577" spans="1:4" s="24" customFormat="1" ht="15.75">
      <c r="A577" s="8">
        <v>1636</v>
      </c>
      <c r="B577" s="38" t="s">
        <v>2505</v>
      </c>
      <c r="C577" s="4">
        <v>0.1</v>
      </c>
      <c r="D577" s="2">
        <v>0.9</v>
      </c>
    </row>
    <row r="578" spans="1:4" s="24" customFormat="1" ht="15.75">
      <c r="A578" s="8">
        <v>1637</v>
      </c>
      <c r="B578" s="38" t="s">
        <v>2506</v>
      </c>
      <c r="C578" s="4">
        <v>0.1</v>
      </c>
      <c r="D578" s="2">
        <v>0.9</v>
      </c>
    </row>
    <row r="579" spans="1:4" s="24" customFormat="1" ht="15.75">
      <c r="A579" s="8">
        <v>1638</v>
      </c>
      <c r="B579" s="38" t="s">
        <v>2507</v>
      </c>
      <c r="C579" s="4">
        <v>0.3</v>
      </c>
      <c r="D579" s="2">
        <v>0.7</v>
      </c>
    </row>
    <row r="580" spans="1:4" s="24" customFormat="1" ht="15.75">
      <c r="A580" s="8">
        <v>1649</v>
      </c>
      <c r="B580" s="38" t="s">
        <v>2508</v>
      </c>
      <c r="C580" s="4">
        <v>0.1</v>
      </c>
      <c r="D580" s="2">
        <v>0.9</v>
      </c>
    </row>
    <row r="581" spans="1:4" s="24" customFormat="1" ht="15.75">
      <c r="A581" s="8">
        <v>1651</v>
      </c>
      <c r="B581" s="38" t="s">
        <v>2509</v>
      </c>
      <c r="C581" s="4">
        <v>0.1</v>
      </c>
      <c r="D581" s="2">
        <v>0.9</v>
      </c>
    </row>
    <row r="582" spans="1:4" s="24" customFormat="1" ht="15.75">
      <c r="A582" s="8">
        <v>1655</v>
      </c>
      <c r="B582" s="38" t="s">
        <v>2510</v>
      </c>
      <c r="C582" s="4">
        <v>0.1</v>
      </c>
      <c r="D582" s="2">
        <v>0.9</v>
      </c>
    </row>
    <row r="583" spans="1:4" s="24" customFormat="1" ht="15.75">
      <c r="A583" s="8">
        <v>1656</v>
      </c>
      <c r="B583" s="38" t="s">
        <v>2511</v>
      </c>
      <c r="C583" s="4">
        <v>0.1</v>
      </c>
      <c r="D583" s="2">
        <v>0.9</v>
      </c>
    </row>
    <row r="584" spans="1:4" s="24" customFormat="1" ht="15.75">
      <c r="A584" s="8">
        <v>1658</v>
      </c>
      <c r="B584" s="38" t="s">
        <v>2512</v>
      </c>
      <c r="C584" s="4">
        <v>0.75</v>
      </c>
      <c r="D584" s="2">
        <v>0.25</v>
      </c>
    </row>
    <row r="585" spans="1:4" s="24" customFormat="1" ht="15.75">
      <c r="A585" s="8">
        <v>1660</v>
      </c>
      <c r="B585" s="38" t="s">
        <v>2513</v>
      </c>
      <c r="C585" s="4">
        <v>0.1</v>
      </c>
      <c r="D585" s="2">
        <v>0.9</v>
      </c>
    </row>
    <row r="586" spans="1:4" s="24" customFormat="1" ht="15.75">
      <c r="A586" s="8">
        <v>1662</v>
      </c>
      <c r="B586" s="38" t="s">
        <v>2514</v>
      </c>
      <c r="C586" s="4">
        <v>0.1</v>
      </c>
      <c r="D586" s="2">
        <v>0.9</v>
      </c>
    </row>
    <row r="587" spans="1:4" s="24" customFormat="1" ht="15.75">
      <c r="A587" s="8">
        <v>1666</v>
      </c>
      <c r="B587" s="41" t="s">
        <v>2515</v>
      </c>
      <c r="C587" s="4">
        <v>0.45</v>
      </c>
      <c r="D587" s="2">
        <v>0.55000000000000004</v>
      </c>
    </row>
    <row r="588" spans="1:4" s="24" customFormat="1" ht="15.75">
      <c r="A588" s="8">
        <v>1667</v>
      </c>
      <c r="B588" s="41" t="s">
        <v>2516</v>
      </c>
      <c r="C588" s="4">
        <v>0.1</v>
      </c>
      <c r="D588" s="2">
        <v>0.9</v>
      </c>
    </row>
    <row r="589" spans="1:4" s="24" customFormat="1" ht="15.75">
      <c r="A589" s="8">
        <v>1668</v>
      </c>
      <c r="B589" s="41" t="s">
        <v>2517</v>
      </c>
      <c r="C589" s="4">
        <v>0.5</v>
      </c>
      <c r="D589" s="2">
        <v>0.5</v>
      </c>
    </row>
    <row r="590" spans="1:4" s="24" customFormat="1" ht="15.75">
      <c r="A590" s="8">
        <v>1669</v>
      </c>
      <c r="B590" s="38" t="s">
        <v>2518</v>
      </c>
      <c r="C590" s="4">
        <v>0.1</v>
      </c>
      <c r="D590" s="2">
        <v>0.9</v>
      </c>
    </row>
    <row r="591" spans="1:4" s="24" customFormat="1" ht="15.75">
      <c r="A591" s="8">
        <v>1676</v>
      </c>
      <c r="B591" s="38" t="s">
        <v>2519</v>
      </c>
      <c r="C591" s="4">
        <v>0.1</v>
      </c>
      <c r="D591" s="2">
        <v>0.9</v>
      </c>
    </row>
    <row r="592" spans="1:4" s="24" customFormat="1" ht="15.75">
      <c r="A592" s="8">
        <v>1680</v>
      </c>
      <c r="B592" s="38" t="s">
        <v>2520</v>
      </c>
      <c r="C592" s="4">
        <v>0.4</v>
      </c>
      <c r="D592" s="2">
        <v>0.6</v>
      </c>
    </row>
    <row r="593" spans="1:4" s="24" customFormat="1" ht="15.75">
      <c r="A593" s="8">
        <v>1681</v>
      </c>
      <c r="B593" s="38" t="s">
        <v>2521</v>
      </c>
      <c r="C593" s="4">
        <v>0.1</v>
      </c>
      <c r="D593" s="2">
        <v>0.9</v>
      </c>
    </row>
    <row r="594" spans="1:4" s="24" customFormat="1" ht="15.75">
      <c r="A594" s="8">
        <v>1682</v>
      </c>
      <c r="B594" s="38" t="s">
        <v>2522</v>
      </c>
      <c r="C594" s="4">
        <v>0.1</v>
      </c>
      <c r="D594" s="2">
        <v>0.9</v>
      </c>
    </row>
    <row r="595" spans="1:4" s="24" customFormat="1" ht="15.75">
      <c r="A595" s="8">
        <v>1685</v>
      </c>
      <c r="B595" s="38" t="s">
        <v>2523</v>
      </c>
      <c r="C595" s="4">
        <v>0.15</v>
      </c>
      <c r="D595" s="2">
        <v>0.85</v>
      </c>
    </row>
    <row r="596" spans="1:4" s="24" customFormat="1" ht="15.75">
      <c r="A596" s="8">
        <v>1693</v>
      </c>
      <c r="B596" s="38" t="s">
        <v>2524</v>
      </c>
      <c r="C596" s="4">
        <v>0.1</v>
      </c>
      <c r="D596" s="2">
        <v>0.9</v>
      </c>
    </row>
    <row r="597" spans="1:4" s="24" customFormat="1" ht="15.75">
      <c r="A597" s="8">
        <v>1695</v>
      </c>
      <c r="B597" s="38" t="s">
        <v>2525</v>
      </c>
      <c r="C597" s="4">
        <v>0.1</v>
      </c>
      <c r="D597" s="2">
        <v>0.9</v>
      </c>
    </row>
    <row r="598" spans="1:4" s="24" customFormat="1" ht="15.75">
      <c r="A598" s="8">
        <v>1696</v>
      </c>
      <c r="B598" s="38" t="s">
        <v>2526</v>
      </c>
      <c r="C598" s="4">
        <v>0.2</v>
      </c>
      <c r="D598" s="2">
        <v>0.8</v>
      </c>
    </row>
    <row r="599" spans="1:4" s="24" customFormat="1" ht="15.75">
      <c r="A599" s="8">
        <v>1700</v>
      </c>
      <c r="B599" s="38" t="s">
        <v>2527</v>
      </c>
      <c r="C599" s="4">
        <v>0.2</v>
      </c>
      <c r="D599" s="2">
        <v>0.8</v>
      </c>
    </row>
    <row r="600" spans="1:4" s="24" customFormat="1" ht="15.75">
      <c r="A600" s="8">
        <v>1702</v>
      </c>
      <c r="B600" s="38" t="s">
        <v>2528</v>
      </c>
      <c r="C600" s="4">
        <v>0.1</v>
      </c>
      <c r="D600" s="2">
        <v>0.9</v>
      </c>
    </row>
    <row r="601" spans="1:4" s="24" customFormat="1" ht="15.75">
      <c r="A601" s="8">
        <v>1706</v>
      </c>
      <c r="B601" s="38" t="s">
        <v>2529</v>
      </c>
      <c r="C601" s="4">
        <v>0.1</v>
      </c>
      <c r="D601" s="2">
        <v>0.9</v>
      </c>
    </row>
    <row r="602" spans="1:4" s="24" customFormat="1" ht="15.75">
      <c r="A602" s="8">
        <v>1707</v>
      </c>
      <c r="B602" s="38" t="s">
        <v>2530</v>
      </c>
      <c r="C602" s="4">
        <v>0.1</v>
      </c>
      <c r="D602" s="2">
        <v>0.9</v>
      </c>
    </row>
    <row r="603" spans="1:4" s="24" customFormat="1" ht="15.75">
      <c r="A603" s="8">
        <v>1717</v>
      </c>
      <c r="B603" s="38" t="s">
        <v>2531</v>
      </c>
      <c r="C603" s="4">
        <v>0.3</v>
      </c>
      <c r="D603" s="2">
        <v>0.7</v>
      </c>
    </row>
    <row r="604" spans="1:4" s="24" customFormat="1" ht="15.75">
      <c r="A604" s="8">
        <v>1718</v>
      </c>
      <c r="B604" s="38" t="s">
        <v>2532</v>
      </c>
      <c r="C604" s="4">
        <v>0.1</v>
      </c>
      <c r="D604" s="2">
        <v>0.9</v>
      </c>
    </row>
    <row r="605" spans="1:4" s="24" customFormat="1" ht="15.75">
      <c r="A605" s="8">
        <v>1720</v>
      </c>
      <c r="B605" s="38" t="s">
        <v>2533</v>
      </c>
      <c r="C605" s="4">
        <v>0.1</v>
      </c>
      <c r="D605" s="2">
        <v>0.9</v>
      </c>
    </row>
    <row r="606" spans="1:4" s="24" customFormat="1" ht="15.75">
      <c r="A606" s="8">
        <v>1728</v>
      </c>
      <c r="B606" s="38" t="s">
        <v>1933</v>
      </c>
      <c r="C606" s="4">
        <v>0.55000000000000004</v>
      </c>
      <c r="D606" s="2">
        <v>0.44999999999999996</v>
      </c>
    </row>
    <row r="607" spans="1:4" s="24" customFormat="1" ht="15.75">
      <c r="A607" s="8">
        <v>1766</v>
      </c>
      <c r="B607" s="38" t="s">
        <v>2534</v>
      </c>
      <c r="C607" s="4">
        <v>0.8</v>
      </c>
      <c r="D607" s="2">
        <v>0.19999999999999996</v>
      </c>
    </row>
    <row r="608" spans="1:4" s="24" customFormat="1" ht="15.75">
      <c r="A608" s="8">
        <v>1771</v>
      </c>
      <c r="B608" s="38" t="s">
        <v>2535</v>
      </c>
      <c r="C608" s="4">
        <v>0.1</v>
      </c>
      <c r="D608" s="2">
        <v>0.9</v>
      </c>
    </row>
    <row r="609" spans="1:4" s="24" customFormat="1" ht="15.75">
      <c r="A609" s="8">
        <v>1776</v>
      </c>
      <c r="B609" s="38" t="s">
        <v>2536</v>
      </c>
      <c r="C609" s="4">
        <v>0.75</v>
      </c>
      <c r="D609" s="2">
        <v>0.25</v>
      </c>
    </row>
    <row r="610" spans="1:4" s="24" customFormat="1" ht="15.75">
      <c r="A610" s="8">
        <v>1777</v>
      </c>
      <c r="B610" s="38" t="s">
        <v>2537</v>
      </c>
      <c r="C610" s="43">
        <v>0.3</v>
      </c>
      <c r="D610" s="2">
        <v>0.7</v>
      </c>
    </row>
    <row r="611" spans="1:4" s="24" customFormat="1" ht="15.75">
      <c r="A611" s="8">
        <v>1778</v>
      </c>
      <c r="B611" s="38" t="s">
        <v>2538</v>
      </c>
      <c r="C611" s="4">
        <v>0.5</v>
      </c>
      <c r="D611" s="2">
        <v>0.5</v>
      </c>
    </row>
    <row r="612" spans="1:4" s="24" customFormat="1" ht="15.75">
      <c r="A612" s="8">
        <v>1786</v>
      </c>
      <c r="B612" s="38" t="s">
        <v>2539</v>
      </c>
      <c r="C612" s="43">
        <v>0.2</v>
      </c>
      <c r="D612" s="2">
        <v>0.8</v>
      </c>
    </row>
    <row r="613" spans="1:4" s="24" customFormat="1" ht="15.75">
      <c r="A613" s="8">
        <v>1788</v>
      </c>
      <c r="B613" s="38" t="s">
        <v>2540</v>
      </c>
      <c r="C613" s="43">
        <v>0.75</v>
      </c>
      <c r="D613" s="2">
        <v>0.25</v>
      </c>
    </row>
    <row r="614" spans="1:4" s="24" customFormat="1" ht="15.75">
      <c r="A614" s="8">
        <v>1798</v>
      </c>
      <c r="B614" s="38" t="s">
        <v>2541</v>
      </c>
      <c r="C614" s="43">
        <v>0.35</v>
      </c>
      <c r="D614" s="2">
        <v>0.65</v>
      </c>
    </row>
    <row r="615" spans="1:4" s="24" customFormat="1" ht="15.75">
      <c r="A615" s="8">
        <v>1799</v>
      </c>
      <c r="B615" s="38" t="s">
        <v>2542</v>
      </c>
      <c r="C615" s="43">
        <v>0.1</v>
      </c>
      <c r="D615" s="2">
        <v>0.9</v>
      </c>
    </row>
    <row r="616" spans="1:4" s="24" customFormat="1" ht="15.75">
      <c r="A616" s="8">
        <v>1800</v>
      </c>
      <c r="B616" s="38" t="s">
        <v>2543</v>
      </c>
      <c r="C616" s="4">
        <v>0.75</v>
      </c>
      <c r="D616" s="2">
        <v>0.25</v>
      </c>
    </row>
    <row r="617" spans="1:4" s="24" customFormat="1" ht="15.75">
      <c r="A617" s="8">
        <v>1803</v>
      </c>
      <c r="B617" s="38" t="s">
        <v>2544</v>
      </c>
      <c r="C617" s="4">
        <v>0.1</v>
      </c>
      <c r="D617" s="2">
        <v>0.9</v>
      </c>
    </row>
    <row r="618" spans="1:4" s="24" customFormat="1" ht="15.75">
      <c r="A618" s="8">
        <v>1811</v>
      </c>
      <c r="B618" s="38" t="s">
        <v>2545</v>
      </c>
      <c r="C618" s="4">
        <v>0.3</v>
      </c>
      <c r="D618" s="2">
        <v>0.7</v>
      </c>
    </row>
    <row r="619" spans="1:4" s="24" customFormat="1" ht="15.75">
      <c r="A619" s="8">
        <v>1812</v>
      </c>
      <c r="B619" s="38" t="s">
        <v>1936</v>
      </c>
      <c r="C619" s="4">
        <v>0.5</v>
      </c>
      <c r="D619" s="2">
        <v>0.5</v>
      </c>
    </row>
    <row r="620" spans="1:4" s="24" customFormat="1" ht="15.75">
      <c r="A620" s="8">
        <v>1813</v>
      </c>
      <c r="B620" s="38" t="s">
        <v>2546</v>
      </c>
      <c r="C620" s="4">
        <v>0.75</v>
      </c>
      <c r="D620" s="2">
        <v>0.25</v>
      </c>
    </row>
    <row r="621" spans="1:4" s="24" customFormat="1" ht="15.75">
      <c r="A621" s="8">
        <v>1816</v>
      </c>
      <c r="B621" s="40" t="s">
        <v>2547</v>
      </c>
      <c r="C621" s="4">
        <v>0.75</v>
      </c>
      <c r="D621" s="2">
        <v>0.25</v>
      </c>
    </row>
    <row r="622" spans="1:4" s="24" customFormat="1" ht="15.75">
      <c r="A622" s="8">
        <v>1818</v>
      </c>
      <c r="B622" s="38" t="s">
        <v>1937</v>
      </c>
      <c r="C622" s="4">
        <v>0.75</v>
      </c>
      <c r="D622" s="2">
        <v>0.25</v>
      </c>
    </row>
    <row r="623" spans="1:4" s="24" customFormat="1" ht="15.75">
      <c r="A623" s="8">
        <v>1828</v>
      </c>
      <c r="B623" s="38" t="s">
        <v>2548</v>
      </c>
      <c r="C623" s="4">
        <v>0.75</v>
      </c>
      <c r="D623" s="2">
        <v>0.25</v>
      </c>
    </row>
    <row r="624" spans="1:4" s="24" customFormat="1" ht="15.75">
      <c r="A624" s="8">
        <v>1829</v>
      </c>
      <c r="B624" s="38" t="s">
        <v>1938</v>
      </c>
      <c r="C624" s="4">
        <v>0.75</v>
      </c>
      <c r="D624" s="2">
        <v>0.25</v>
      </c>
    </row>
    <row r="625" spans="1:4" s="24" customFormat="1" ht="15.75">
      <c r="A625" s="8">
        <v>1836</v>
      </c>
      <c r="B625" s="38" t="s">
        <v>2549</v>
      </c>
      <c r="C625" s="4">
        <v>0.2</v>
      </c>
      <c r="D625" s="2">
        <v>0.8</v>
      </c>
    </row>
    <row r="626" spans="1:4" s="24" customFormat="1" ht="15.75">
      <c r="A626" s="8">
        <v>1848</v>
      </c>
      <c r="B626" s="38" t="s">
        <v>2550</v>
      </c>
      <c r="C626" s="4">
        <v>0.6</v>
      </c>
      <c r="D626" s="2">
        <v>0.4</v>
      </c>
    </row>
    <row r="627" spans="1:4" s="24" customFormat="1" ht="15.75">
      <c r="A627" s="8">
        <v>1881</v>
      </c>
      <c r="B627" s="38" t="s">
        <v>1940</v>
      </c>
      <c r="C627" s="4">
        <v>0.6</v>
      </c>
      <c r="D627" s="2">
        <v>0.4</v>
      </c>
    </row>
    <row r="628" spans="1:4" s="24" customFormat="1" ht="15.75">
      <c r="A628" s="8">
        <v>1882</v>
      </c>
      <c r="B628" s="38" t="s">
        <v>2551</v>
      </c>
      <c r="C628" s="4">
        <v>0.55000000000000004</v>
      </c>
      <c r="D628" s="2">
        <v>0.44999999999999996</v>
      </c>
    </row>
    <row r="629" spans="1:4" s="24" customFormat="1" ht="15.75">
      <c r="A629" s="8">
        <v>1883</v>
      </c>
      <c r="B629" s="38" t="s">
        <v>1941</v>
      </c>
      <c r="C629" s="4">
        <v>0.65</v>
      </c>
      <c r="D629" s="2">
        <v>0.35</v>
      </c>
    </row>
    <row r="630" spans="1:4" s="24" customFormat="1" ht="15.75">
      <c r="A630" s="8">
        <v>1886</v>
      </c>
      <c r="B630" s="41" t="s">
        <v>1942</v>
      </c>
      <c r="C630" s="4">
        <v>0.4</v>
      </c>
      <c r="D630" s="2">
        <v>0.6</v>
      </c>
    </row>
    <row r="631" spans="1:4" s="24" customFormat="1" ht="15.75">
      <c r="A631" s="8">
        <v>1888</v>
      </c>
      <c r="B631" s="38" t="s">
        <v>1943</v>
      </c>
      <c r="C631" s="4">
        <v>0.75</v>
      </c>
      <c r="D631" s="2">
        <v>0.25</v>
      </c>
    </row>
    <row r="632" spans="1:4" s="24" customFormat="1" ht="15.75">
      <c r="A632" s="8">
        <v>1893</v>
      </c>
      <c r="B632" s="38" t="s">
        <v>2552</v>
      </c>
      <c r="C632" s="4">
        <v>0.55000000000000004</v>
      </c>
      <c r="D632" s="2">
        <v>0.44999999999999996</v>
      </c>
    </row>
    <row r="633" spans="1:4" s="24" customFormat="1" ht="15.75">
      <c r="A633" s="8">
        <v>1898</v>
      </c>
      <c r="B633" s="38" t="s">
        <v>2553</v>
      </c>
      <c r="C633" s="4">
        <v>0.75</v>
      </c>
      <c r="D633" s="2">
        <v>0.25</v>
      </c>
    </row>
    <row r="634" spans="1:4" s="24" customFormat="1" ht="15.75">
      <c r="A634" s="8">
        <v>1899</v>
      </c>
      <c r="B634" s="38" t="s">
        <v>2554</v>
      </c>
      <c r="C634" s="4">
        <v>0.3</v>
      </c>
      <c r="D634" s="2">
        <v>0.7</v>
      </c>
    </row>
    <row r="635" spans="1:4" s="24" customFormat="1" ht="15.75">
      <c r="A635" s="8">
        <v>1900</v>
      </c>
      <c r="B635" s="38" t="s">
        <v>2555</v>
      </c>
      <c r="C635" s="4">
        <v>0.2</v>
      </c>
      <c r="D635" s="2">
        <v>0.8</v>
      </c>
    </row>
    <row r="636" spans="1:4" s="24" customFormat="1" ht="15.75">
      <c r="A636" s="8">
        <v>1910</v>
      </c>
      <c r="B636" s="38" t="s">
        <v>2556</v>
      </c>
      <c r="C636" s="4">
        <v>0.6</v>
      </c>
      <c r="D636" s="2">
        <v>0.4</v>
      </c>
    </row>
    <row r="637" spans="1:4" s="24" customFormat="1" ht="15.75">
      <c r="A637" s="8">
        <v>1913</v>
      </c>
      <c r="B637" s="38" t="s">
        <v>2557</v>
      </c>
      <c r="C637" s="4">
        <v>0.55000000000000004</v>
      </c>
      <c r="D637" s="2">
        <v>0.44999999999999996</v>
      </c>
    </row>
    <row r="638" spans="1:4" s="24" customFormat="1" ht="15.75">
      <c r="A638" s="8">
        <v>1918</v>
      </c>
      <c r="B638" s="38" t="s">
        <v>2558</v>
      </c>
      <c r="C638" s="4">
        <v>0.35</v>
      </c>
      <c r="D638" s="2">
        <v>0.65</v>
      </c>
    </row>
    <row r="639" spans="1:4" s="24" customFormat="1" ht="15.75">
      <c r="A639" s="8">
        <v>1919</v>
      </c>
      <c r="B639" s="38" t="s">
        <v>2559</v>
      </c>
      <c r="C639" s="4">
        <v>0.6</v>
      </c>
      <c r="D639" s="2">
        <v>0.4</v>
      </c>
    </row>
    <row r="640" spans="1:4" s="24" customFormat="1" ht="15.75">
      <c r="A640" s="8">
        <v>1928</v>
      </c>
      <c r="B640" s="38" t="s">
        <v>2560</v>
      </c>
      <c r="C640" s="4">
        <v>0.8</v>
      </c>
      <c r="D640" s="2">
        <v>0.19999999999999996</v>
      </c>
    </row>
    <row r="641" spans="1:4" s="24" customFormat="1" ht="15.75">
      <c r="A641" s="8">
        <v>1929</v>
      </c>
      <c r="B641" s="38" t="s">
        <v>1944</v>
      </c>
      <c r="C641" s="4">
        <v>0.8</v>
      </c>
      <c r="D641" s="2">
        <v>0.19999999999999996</v>
      </c>
    </row>
    <row r="642" spans="1:4" s="55" customFormat="1" ht="15.75">
      <c r="A642" s="8">
        <v>1932</v>
      </c>
      <c r="B642" s="38" t="s">
        <v>2561</v>
      </c>
      <c r="C642" s="4">
        <v>0.1</v>
      </c>
      <c r="D642" s="2">
        <v>0.9</v>
      </c>
    </row>
    <row r="643" spans="1:4" s="24" customFormat="1" ht="15.75">
      <c r="A643" s="8">
        <v>1938</v>
      </c>
      <c r="B643" s="38" t="s">
        <v>2562</v>
      </c>
      <c r="C643" s="4">
        <v>0.2</v>
      </c>
      <c r="D643" s="2">
        <v>0.8</v>
      </c>
    </row>
    <row r="644" spans="1:4" s="24" customFormat="1" ht="15.75">
      <c r="A644" s="8">
        <v>1958</v>
      </c>
      <c r="B644" s="38" t="s">
        <v>2563</v>
      </c>
      <c r="C644" s="4">
        <v>0.75</v>
      </c>
      <c r="D644" s="2">
        <v>0.25</v>
      </c>
    </row>
    <row r="645" spans="1:4" s="24" customFormat="1" ht="15.75">
      <c r="A645" s="8">
        <v>1962</v>
      </c>
      <c r="B645" s="38" t="s">
        <v>2564</v>
      </c>
      <c r="C645" s="4">
        <v>0.1</v>
      </c>
      <c r="D645" s="2">
        <v>0.9</v>
      </c>
    </row>
    <row r="646" spans="1:4" s="24" customFormat="1" ht="15.75">
      <c r="A646" s="8">
        <v>1963</v>
      </c>
      <c r="B646" s="38" t="s">
        <v>2565</v>
      </c>
      <c r="C646" s="4">
        <v>0.6</v>
      </c>
      <c r="D646" s="2">
        <v>0.4</v>
      </c>
    </row>
    <row r="647" spans="1:4" s="24" customFormat="1" ht="15.75">
      <c r="A647" s="8">
        <v>1966</v>
      </c>
      <c r="B647" s="38" t="s">
        <v>2566</v>
      </c>
      <c r="C647" s="4">
        <v>0.35</v>
      </c>
      <c r="D647" s="2">
        <v>0.65</v>
      </c>
    </row>
    <row r="648" spans="1:4" s="24" customFormat="1" ht="15.75">
      <c r="A648" s="8">
        <v>1970</v>
      </c>
      <c r="B648" s="38" t="s">
        <v>2567</v>
      </c>
      <c r="C648" s="4">
        <v>0.4</v>
      </c>
      <c r="D648" s="2">
        <v>0.6</v>
      </c>
    </row>
    <row r="649" spans="1:4" s="24" customFormat="1" ht="15.75">
      <c r="A649" s="8">
        <v>1972</v>
      </c>
      <c r="B649" s="38" t="s">
        <v>2568</v>
      </c>
      <c r="C649" s="4">
        <v>0.75</v>
      </c>
      <c r="D649" s="2">
        <v>0.25</v>
      </c>
    </row>
    <row r="650" spans="1:4" s="24" customFormat="1" ht="15.75">
      <c r="A650" s="25">
        <v>1975</v>
      </c>
      <c r="B650" s="56" t="s">
        <v>2569</v>
      </c>
      <c r="C650" s="27">
        <v>0.1</v>
      </c>
      <c r="D650" s="28">
        <v>0.9</v>
      </c>
    </row>
    <row r="651" spans="1:4" s="24" customFormat="1" ht="15.75">
      <c r="A651" s="8">
        <v>1979</v>
      </c>
      <c r="B651" s="38" t="s">
        <v>2570</v>
      </c>
      <c r="C651" s="4">
        <v>0.1</v>
      </c>
      <c r="D651" s="2">
        <v>0.9</v>
      </c>
    </row>
    <row r="652" spans="1:4" s="24" customFormat="1" ht="15.75">
      <c r="A652" s="8">
        <v>1980</v>
      </c>
      <c r="B652" s="38" t="s">
        <v>2571</v>
      </c>
      <c r="C652" s="4">
        <v>0.2</v>
      </c>
      <c r="D652" s="2">
        <v>0.8</v>
      </c>
    </row>
    <row r="653" spans="1:4" s="24" customFormat="1" ht="15.75">
      <c r="A653" s="8">
        <v>1982</v>
      </c>
      <c r="B653" s="38" t="s">
        <v>2572</v>
      </c>
      <c r="C653" s="4">
        <v>0.1</v>
      </c>
      <c r="D653" s="2">
        <v>0.9</v>
      </c>
    </row>
    <row r="654" spans="1:4" s="24" customFormat="1" ht="15.75">
      <c r="A654" s="8">
        <v>1985</v>
      </c>
      <c r="B654" s="38" t="s">
        <v>2573</v>
      </c>
      <c r="C654" s="4">
        <v>0.1</v>
      </c>
      <c r="D654" s="2">
        <v>0.9</v>
      </c>
    </row>
    <row r="655" spans="1:4" s="24" customFormat="1" ht="15.75">
      <c r="A655" s="8">
        <v>1986</v>
      </c>
      <c r="B655" s="38" t="s">
        <v>2574</v>
      </c>
      <c r="C655" s="4">
        <v>0.1</v>
      </c>
      <c r="D655" s="2">
        <v>0.9</v>
      </c>
    </row>
    <row r="656" spans="1:4" s="24" customFormat="1" ht="15.75">
      <c r="A656" s="8">
        <v>1988</v>
      </c>
      <c r="B656" s="38" t="s">
        <v>2575</v>
      </c>
      <c r="C656" s="4">
        <v>0.75</v>
      </c>
      <c r="D656" s="2">
        <v>0.25</v>
      </c>
    </row>
    <row r="657" spans="1:4" s="24" customFormat="1" ht="15.75">
      <c r="A657" s="8">
        <v>1989</v>
      </c>
      <c r="B657" s="40" t="s">
        <v>2576</v>
      </c>
      <c r="C657" s="4">
        <v>0.35</v>
      </c>
      <c r="D657" s="2">
        <v>0.65</v>
      </c>
    </row>
    <row r="658" spans="1:4" s="24" customFormat="1" ht="15.75">
      <c r="A658" s="8">
        <v>1993</v>
      </c>
      <c r="B658" s="38" t="s">
        <v>2577</v>
      </c>
      <c r="C658" s="4">
        <v>0.1</v>
      </c>
      <c r="D658" s="2">
        <v>0.9</v>
      </c>
    </row>
    <row r="659" spans="1:4" s="24" customFormat="1" ht="15.75">
      <c r="A659" s="8">
        <v>1999</v>
      </c>
      <c r="B659" s="38" t="s">
        <v>2578</v>
      </c>
      <c r="C659" s="4">
        <v>0.2</v>
      </c>
      <c r="D659" s="2">
        <v>0.8</v>
      </c>
    </row>
    <row r="660" spans="1:4" s="24" customFormat="1" ht="15.75">
      <c r="A660" s="8">
        <v>2000</v>
      </c>
      <c r="B660" s="38" t="s">
        <v>2579</v>
      </c>
      <c r="C660" s="4">
        <v>0.3</v>
      </c>
      <c r="D660" s="2">
        <v>0.7</v>
      </c>
    </row>
    <row r="661" spans="1:4" s="24" customFormat="1" ht="15.75">
      <c r="A661" s="8">
        <v>2001</v>
      </c>
      <c r="B661" s="38" t="s">
        <v>2580</v>
      </c>
      <c r="C661" s="4">
        <v>0.1</v>
      </c>
      <c r="D661" s="2">
        <v>0.9</v>
      </c>
    </row>
    <row r="662" spans="1:4" s="24" customFormat="1" ht="15.75">
      <c r="A662" s="8">
        <v>2002</v>
      </c>
      <c r="B662" s="38" t="s">
        <v>2581</v>
      </c>
      <c r="C662" s="43">
        <v>0.3</v>
      </c>
      <c r="D662" s="2">
        <v>0.7</v>
      </c>
    </row>
    <row r="663" spans="1:4" s="24" customFormat="1" ht="15.75">
      <c r="A663" s="8">
        <v>2005</v>
      </c>
      <c r="B663" s="38" t="s">
        <v>2582</v>
      </c>
      <c r="C663" s="43">
        <v>0.2</v>
      </c>
      <c r="D663" s="2">
        <v>0.8</v>
      </c>
    </row>
    <row r="664" spans="1:4" s="24" customFormat="1" ht="15.75">
      <c r="A664" s="8">
        <v>2006</v>
      </c>
      <c r="B664" s="38" t="s">
        <v>2583</v>
      </c>
      <c r="C664" s="4">
        <v>0.6</v>
      </c>
      <c r="D664" s="2">
        <v>0.4</v>
      </c>
    </row>
    <row r="665" spans="1:4" s="24" customFormat="1" ht="15.75">
      <c r="A665" s="8">
        <v>2007</v>
      </c>
      <c r="B665" s="38" t="s">
        <v>1952</v>
      </c>
      <c r="C665" s="4">
        <v>0.65</v>
      </c>
      <c r="D665" s="2">
        <v>0.35</v>
      </c>
    </row>
    <row r="666" spans="1:4" s="24" customFormat="1" ht="15.75">
      <c r="A666" s="8">
        <v>2008</v>
      </c>
      <c r="B666" s="41" t="s">
        <v>1953</v>
      </c>
      <c r="C666" s="4">
        <v>0.45</v>
      </c>
      <c r="D666" s="2">
        <v>0.55000000000000004</v>
      </c>
    </row>
    <row r="667" spans="1:4" s="24" customFormat="1" ht="15.75">
      <c r="A667" s="39">
        <v>2009</v>
      </c>
      <c r="B667" s="38" t="s">
        <v>1954</v>
      </c>
      <c r="C667" s="4">
        <v>0.75</v>
      </c>
      <c r="D667" s="2">
        <v>0.25</v>
      </c>
    </row>
    <row r="668" spans="1:4" s="24" customFormat="1" ht="15.75">
      <c r="A668" s="8">
        <v>2010</v>
      </c>
      <c r="B668" s="38" t="s">
        <v>2584</v>
      </c>
      <c r="C668" s="4">
        <v>0.2</v>
      </c>
      <c r="D668" s="2">
        <v>0.8</v>
      </c>
    </row>
    <row r="669" spans="1:4" s="24" customFormat="1" ht="15.75">
      <c r="A669" s="8">
        <v>2016</v>
      </c>
      <c r="B669" s="38" t="s">
        <v>2585</v>
      </c>
      <c r="C669" s="4">
        <v>0.3</v>
      </c>
      <c r="D669" s="2">
        <v>0.7</v>
      </c>
    </row>
    <row r="670" spans="1:4" s="24" customFormat="1" ht="15.75">
      <c r="A670" s="8">
        <v>2017</v>
      </c>
      <c r="B670" s="38" t="s">
        <v>2586</v>
      </c>
      <c r="C670" s="4">
        <v>0.1</v>
      </c>
      <c r="D670" s="2">
        <v>0.9</v>
      </c>
    </row>
    <row r="671" spans="1:4" s="24" customFormat="1" ht="15.75">
      <c r="A671" s="8">
        <v>2018</v>
      </c>
      <c r="B671" s="38" t="s">
        <v>2587</v>
      </c>
      <c r="C671" s="4">
        <v>0.7</v>
      </c>
      <c r="D671" s="2">
        <v>0.30000000000000004</v>
      </c>
    </row>
    <row r="672" spans="1:4" s="24" customFormat="1" ht="15.75">
      <c r="A672" s="8">
        <v>2020</v>
      </c>
      <c r="B672" s="38" t="s">
        <v>1955</v>
      </c>
      <c r="C672" s="4">
        <v>0.75</v>
      </c>
      <c r="D672" s="2">
        <v>0.25</v>
      </c>
    </row>
    <row r="673" spans="1:4" s="24" customFormat="1" ht="15.75">
      <c r="A673" s="8">
        <v>2023</v>
      </c>
      <c r="B673" s="38" t="s">
        <v>2588</v>
      </c>
      <c r="C673" s="4">
        <v>0.1</v>
      </c>
      <c r="D673" s="2">
        <v>0.9</v>
      </c>
    </row>
    <row r="674" spans="1:4" s="24" customFormat="1" ht="15.75">
      <c r="A674" s="8">
        <v>2030</v>
      </c>
      <c r="B674" s="38" t="s">
        <v>2589</v>
      </c>
      <c r="C674" s="4">
        <v>0.1</v>
      </c>
      <c r="D674" s="2">
        <v>0.9</v>
      </c>
    </row>
    <row r="675" spans="1:4" s="24" customFormat="1" ht="15.75">
      <c r="A675" s="8">
        <v>2031</v>
      </c>
      <c r="B675" s="38" t="s">
        <v>2590</v>
      </c>
      <c r="C675" s="4">
        <v>0.1</v>
      </c>
      <c r="D675" s="2">
        <v>0.9</v>
      </c>
    </row>
    <row r="676" spans="1:4" s="24" customFormat="1" ht="15.75">
      <c r="A676" s="8">
        <v>2033</v>
      </c>
      <c r="B676" s="38" t="s">
        <v>2591</v>
      </c>
      <c r="C676" s="4">
        <v>0.15</v>
      </c>
      <c r="D676" s="2">
        <v>0.85</v>
      </c>
    </row>
    <row r="677" spans="1:4" s="24" customFormat="1" ht="15.75">
      <c r="A677" s="8">
        <v>2038</v>
      </c>
      <c r="B677" s="38" t="s">
        <v>2592</v>
      </c>
      <c r="C677" s="4">
        <v>0.55000000000000004</v>
      </c>
      <c r="D677" s="2">
        <v>0.44999999999999996</v>
      </c>
    </row>
    <row r="678" spans="1:4" s="24" customFormat="1" ht="15.75">
      <c r="A678" s="8">
        <v>2039</v>
      </c>
      <c r="B678" s="38" t="s">
        <v>2593</v>
      </c>
      <c r="C678" s="4">
        <v>0.5</v>
      </c>
      <c r="D678" s="2">
        <v>0.5</v>
      </c>
    </row>
    <row r="679" spans="1:4" s="24" customFormat="1" ht="15.75">
      <c r="A679" s="8">
        <v>2066</v>
      </c>
      <c r="B679" s="38" t="s">
        <v>2594</v>
      </c>
      <c r="C679" s="4">
        <v>0.3</v>
      </c>
      <c r="D679" s="2">
        <v>0.7</v>
      </c>
    </row>
    <row r="680" spans="1:4" s="24" customFormat="1" ht="15.75">
      <c r="A680" s="8">
        <v>2068</v>
      </c>
      <c r="B680" s="38" t="s">
        <v>2595</v>
      </c>
      <c r="C680" s="4">
        <v>0.2</v>
      </c>
      <c r="D680" s="2">
        <v>0.8</v>
      </c>
    </row>
    <row r="681" spans="1:4" s="24" customFormat="1" ht="15.75">
      <c r="A681" s="8">
        <v>2083</v>
      </c>
      <c r="B681" s="38" t="s">
        <v>2596</v>
      </c>
      <c r="C681" s="4">
        <v>0.2</v>
      </c>
      <c r="D681" s="2">
        <v>0.8</v>
      </c>
    </row>
    <row r="682" spans="1:4" s="24" customFormat="1" ht="15.75">
      <c r="A682" s="8">
        <v>2088</v>
      </c>
      <c r="B682" s="38" t="s">
        <v>2597</v>
      </c>
      <c r="C682" s="4">
        <v>0.3</v>
      </c>
      <c r="D682" s="2">
        <v>0.7</v>
      </c>
    </row>
    <row r="683" spans="1:4" s="24" customFormat="1" ht="15.75">
      <c r="A683" s="8">
        <v>2098</v>
      </c>
      <c r="B683" s="38" t="s">
        <v>2598</v>
      </c>
      <c r="C683" s="4">
        <v>0.25</v>
      </c>
      <c r="D683" s="2">
        <v>0.75</v>
      </c>
    </row>
    <row r="684" spans="1:4" s="24" customFormat="1" ht="15.75">
      <c r="A684" s="8">
        <v>2099</v>
      </c>
      <c r="B684" s="38" t="s">
        <v>2599</v>
      </c>
      <c r="C684" s="4">
        <v>0.2</v>
      </c>
      <c r="D684" s="2">
        <v>0.8</v>
      </c>
    </row>
    <row r="685" spans="1:4" s="24" customFormat="1" ht="15.75">
      <c r="A685" s="8">
        <v>2100</v>
      </c>
      <c r="B685" s="38" t="s">
        <v>2600</v>
      </c>
      <c r="C685" s="4">
        <v>0.1</v>
      </c>
      <c r="D685" s="2">
        <v>0.9</v>
      </c>
    </row>
    <row r="686" spans="1:4" s="24" customFormat="1" ht="15.75">
      <c r="A686" s="8">
        <v>2111</v>
      </c>
      <c r="B686" s="38" t="s">
        <v>2601</v>
      </c>
      <c r="C686" s="4">
        <v>0.1</v>
      </c>
      <c r="D686" s="2">
        <v>0.9</v>
      </c>
    </row>
    <row r="687" spans="1:4" s="24" customFormat="1" ht="15.75">
      <c r="A687" s="8">
        <v>2113</v>
      </c>
      <c r="B687" s="38" t="s">
        <v>2602</v>
      </c>
      <c r="C687" s="4">
        <v>0.1</v>
      </c>
      <c r="D687" s="2">
        <v>0.9</v>
      </c>
    </row>
    <row r="688" spans="1:4" s="24" customFormat="1" ht="15.75">
      <c r="A688" s="8">
        <v>2120</v>
      </c>
      <c r="B688" s="38" t="s">
        <v>2603</v>
      </c>
      <c r="C688" s="4">
        <v>0.1</v>
      </c>
      <c r="D688" s="2">
        <v>0.9</v>
      </c>
    </row>
    <row r="689" spans="1:4" s="24" customFormat="1" ht="15.75">
      <c r="A689" s="8">
        <v>2122</v>
      </c>
      <c r="B689" s="38" t="s">
        <v>2604</v>
      </c>
      <c r="C689" s="4">
        <v>0.1</v>
      </c>
      <c r="D689" s="2">
        <v>0.9</v>
      </c>
    </row>
    <row r="690" spans="1:4" s="24" customFormat="1" ht="15.75">
      <c r="A690" s="8">
        <v>2128</v>
      </c>
      <c r="B690" s="38" t="s">
        <v>1958</v>
      </c>
      <c r="C690" s="46">
        <v>0.75</v>
      </c>
      <c r="D690" s="2">
        <v>0.25</v>
      </c>
    </row>
    <row r="691" spans="1:4" s="24" customFormat="1" ht="15.75">
      <c r="A691" s="8">
        <v>2166</v>
      </c>
      <c r="B691" s="40" t="s">
        <v>2605</v>
      </c>
      <c r="C691" s="46">
        <v>0.1</v>
      </c>
      <c r="D691" s="2">
        <v>0.9</v>
      </c>
    </row>
    <row r="692" spans="1:4" s="24" customFormat="1" ht="15.75">
      <c r="A692" s="8">
        <v>2183</v>
      </c>
      <c r="B692" s="38" t="s">
        <v>2606</v>
      </c>
      <c r="C692" s="4">
        <v>0.2</v>
      </c>
      <c r="D692" s="2">
        <v>0.8</v>
      </c>
    </row>
    <row r="693" spans="1:4" s="24" customFormat="1" ht="15.75">
      <c r="A693" s="8">
        <v>2186</v>
      </c>
      <c r="B693" s="38" t="s">
        <v>2607</v>
      </c>
      <c r="C693" s="4">
        <v>0.55000000000000004</v>
      </c>
      <c r="D693" s="2">
        <v>0.44999999999999996</v>
      </c>
    </row>
    <row r="694" spans="1:4" s="24" customFormat="1" ht="15.75">
      <c r="A694" s="8">
        <v>2193</v>
      </c>
      <c r="B694" s="38" t="s">
        <v>2608</v>
      </c>
      <c r="C694" s="4">
        <v>0.1</v>
      </c>
      <c r="D694" s="2">
        <v>0.9</v>
      </c>
    </row>
    <row r="695" spans="1:4" s="24" customFormat="1" ht="15.75">
      <c r="A695" s="8">
        <v>2196</v>
      </c>
      <c r="B695" s="38" t="s">
        <v>2609</v>
      </c>
      <c r="C695" s="4">
        <v>0.65</v>
      </c>
      <c r="D695" s="2">
        <v>0.35</v>
      </c>
    </row>
    <row r="696" spans="1:4" s="24" customFormat="1" ht="15.75">
      <c r="A696" s="8">
        <v>2198</v>
      </c>
      <c r="B696" s="38" t="s">
        <v>2610</v>
      </c>
      <c r="C696" s="4">
        <v>0.15</v>
      </c>
      <c r="D696" s="2">
        <v>0.85</v>
      </c>
    </row>
    <row r="697" spans="1:4" s="24" customFormat="1" ht="15.75">
      <c r="A697" s="8">
        <v>2199</v>
      </c>
      <c r="B697" s="38" t="s">
        <v>2611</v>
      </c>
      <c r="C697" s="4">
        <v>0.4</v>
      </c>
      <c r="D697" s="2">
        <v>0.6</v>
      </c>
    </row>
    <row r="698" spans="1:4" s="24" customFormat="1" ht="15.75">
      <c r="A698" s="8">
        <v>2200</v>
      </c>
      <c r="B698" s="41" t="s">
        <v>2612</v>
      </c>
      <c r="C698" s="4">
        <v>0.1</v>
      </c>
      <c r="D698" s="2">
        <v>0.9</v>
      </c>
    </row>
    <row r="699" spans="1:4" s="24" customFormat="1" ht="15.75">
      <c r="A699" s="8">
        <v>2202</v>
      </c>
      <c r="B699" s="41" t="s">
        <v>2613</v>
      </c>
      <c r="C699" s="4">
        <v>0.75</v>
      </c>
      <c r="D699" s="2">
        <v>0.25</v>
      </c>
    </row>
    <row r="700" spans="1:4" s="24" customFormat="1" ht="15.75">
      <c r="A700" s="8">
        <v>2208</v>
      </c>
      <c r="B700" s="38" t="s">
        <v>1961</v>
      </c>
      <c r="C700" s="4">
        <v>0.6</v>
      </c>
      <c r="D700" s="2">
        <v>0.4</v>
      </c>
    </row>
    <row r="701" spans="1:4" s="24" customFormat="1" ht="15.75">
      <c r="A701" s="8">
        <v>2213</v>
      </c>
      <c r="B701" s="38" t="s">
        <v>2614</v>
      </c>
      <c r="C701" s="4">
        <v>0.1</v>
      </c>
      <c r="D701" s="2">
        <v>0.9</v>
      </c>
    </row>
    <row r="702" spans="1:4" s="24" customFormat="1" ht="15.75">
      <c r="A702" s="8">
        <v>2221</v>
      </c>
      <c r="B702" s="38" t="s">
        <v>2615</v>
      </c>
      <c r="C702" s="4">
        <v>0.1</v>
      </c>
      <c r="D702" s="2">
        <v>0.9</v>
      </c>
    </row>
    <row r="703" spans="1:4" s="24" customFormat="1" ht="15.75">
      <c r="A703" s="8">
        <v>2225</v>
      </c>
      <c r="B703" s="38" t="s">
        <v>2616</v>
      </c>
      <c r="C703" s="4">
        <v>0.1</v>
      </c>
      <c r="D703" s="2">
        <v>0.9</v>
      </c>
    </row>
    <row r="704" spans="1:4" s="24" customFormat="1" ht="15.75">
      <c r="A704" s="8">
        <v>2226</v>
      </c>
      <c r="B704" s="38" t="s">
        <v>1963</v>
      </c>
      <c r="C704" s="4">
        <v>0.4</v>
      </c>
      <c r="D704" s="2">
        <v>0.6</v>
      </c>
    </row>
    <row r="705" spans="1:4" s="24" customFormat="1" ht="15.75">
      <c r="A705" s="8">
        <v>2232</v>
      </c>
      <c r="B705" s="38" t="s">
        <v>2617</v>
      </c>
      <c r="C705" s="4">
        <v>0.3</v>
      </c>
      <c r="D705" s="2">
        <v>0.7</v>
      </c>
    </row>
    <row r="706" spans="1:4" s="24" customFormat="1" ht="15.75">
      <c r="A706" s="8">
        <v>2233</v>
      </c>
      <c r="B706" s="38" t="s">
        <v>2618</v>
      </c>
      <c r="C706" s="4">
        <v>0.4</v>
      </c>
      <c r="D706" s="2">
        <v>0.6</v>
      </c>
    </row>
    <row r="707" spans="1:4" s="24" customFormat="1" ht="15.75">
      <c r="A707" s="8">
        <v>2236</v>
      </c>
      <c r="B707" s="38" t="s">
        <v>2619</v>
      </c>
      <c r="C707" s="4">
        <v>0.2</v>
      </c>
      <c r="D707" s="2">
        <v>0.8</v>
      </c>
    </row>
    <row r="708" spans="1:4" s="24" customFormat="1" ht="15.75">
      <c r="A708" s="8">
        <v>2238</v>
      </c>
      <c r="B708" s="38" t="s">
        <v>1965</v>
      </c>
      <c r="C708" s="4">
        <v>0.75</v>
      </c>
      <c r="D708" s="2">
        <v>0.25</v>
      </c>
    </row>
    <row r="709" spans="1:4" s="24" customFormat="1" ht="15.75">
      <c r="A709" s="8">
        <v>2239</v>
      </c>
      <c r="B709" s="48" t="s">
        <v>2620</v>
      </c>
      <c r="C709" s="4">
        <v>0.1</v>
      </c>
      <c r="D709" s="2">
        <v>0.9</v>
      </c>
    </row>
    <row r="710" spans="1:4" s="24" customFormat="1" ht="15.75">
      <c r="A710" s="8">
        <v>2255</v>
      </c>
      <c r="B710" s="38" t="s">
        <v>2621</v>
      </c>
      <c r="C710" s="4">
        <v>0.15</v>
      </c>
      <c r="D710" s="2">
        <v>0.85</v>
      </c>
    </row>
    <row r="711" spans="1:4" s="24" customFormat="1" ht="15.75">
      <c r="A711" s="8">
        <v>2266</v>
      </c>
      <c r="B711" s="38" t="s">
        <v>2622</v>
      </c>
      <c r="C711" s="4">
        <v>0.1</v>
      </c>
      <c r="D711" s="2">
        <v>0.9</v>
      </c>
    </row>
    <row r="712" spans="1:4" s="24" customFormat="1" ht="15.75">
      <c r="A712" s="8">
        <v>2268</v>
      </c>
      <c r="B712" s="41" t="s">
        <v>2623</v>
      </c>
      <c r="C712" s="4">
        <v>0.15</v>
      </c>
      <c r="D712" s="2">
        <v>0.85</v>
      </c>
    </row>
    <row r="713" spans="1:4" s="24" customFormat="1" ht="15.75">
      <c r="A713" s="8">
        <v>2269</v>
      </c>
      <c r="B713" s="57" t="s">
        <v>2624</v>
      </c>
      <c r="C713" s="4">
        <v>0.2</v>
      </c>
      <c r="D713" s="2">
        <v>0.8</v>
      </c>
    </row>
    <row r="714" spans="1:4" s="24" customFormat="1" ht="15.75">
      <c r="A714" s="8">
        <v>2277</v>
      </c>
      <c r="B714" s="57" t="s">
        <v>2625</v>
      </c>
      <c r="C714" s="4">
        <v>0.1</v>
      </c>
      <c r="D714" s="2">
        <v>0.9</v>
      </c>
    </row>
    <row r="715" spans="1:4" s="24" customFormat="1" ht="15.75">
      <c r="A715" s="45">
        <v>2278</v>
      </c>
      <c r="B715" s="41" t="s">
        <v>2626</v>
      </c>
      <c r="C715" s="4">
        <v>0.1</v>
      </c>
      <c r="D715" s="2">
        <v>0.9</v>
      </c>
    </row>
    <row r="716" spans="1:4" s="24" customFormat="1" ht="15.75">
      <c r="A716" s="45">
        <v>2282</v>
      </c>
      <c r="B716" s="41" t="s">
        <v>2627</v>
      </c>
      <c r="C716" s="4">
        <v>0.75</v>
      </c>
      <c r="D716" s="2">
        <v>0.25</v>
      </c>
    </row>
    <row r="717" spans="1:4" s="24" customFormat="1" ht="15.75">
      <c r="A717" s="8">
        <v>2283</v>
      </c>
      <c r="B717" s="41" t="s">
        <v>2628</v>
      </c>
      <c r="C717" s="4">
        <v>0.1</v>
      </c>
      <c r="D717" s="2">
        <v>0.9</v>
      </c>
    </row>
    <row r="718" spans="1:4" s="24" customFormat="1" ht="15.75">
      <c r="A718" s="8">
        <v>2286</v>
      </c>
      <c r="B718" s="41" t="s">
        <v>2629</v>
      </c>
      <c r="C718" s="4">
        <v>0.1</v>
      </c>
      <c r="D718" s="2">
        <v>0.9</v>
      </c>
    </row>
    <row r="719" spans="1:4" s="24" customFormat="1" ht="15.75">
      <c r="A719" s="8">
        <v>2288</v>
      </c>
      <c r="B719" s="41" t="s">
        <v>2630</v>
      </c>
      <c r="C719" s="4">
        <v>0.2</v>
      </c>
      <c r="D719" s="2">
        <v>0.8</v>
      </c>
    </row>
    <row r="720" spans="1:4" s="24" customFormat="1" ht="15.75">
      <c r="A720" s="8">
        <v>2289</v>
      </c>
      <c r="B720" s="41" t="s">
        <v>2631</v>
      </c>
      <c r="C720" s="4">
        <v>0.1</v>
      </c>
      <c r="D720" s="2">
        <v>0.9</v>
      </c>
    </row>
    <row r="721" spans="1:4" s="24" customFormat="1" ht="15.75">
      <c r="A721" s="8">
        <v>2298</v>
      </c>
      <c r="B721" s="41" t="s">
        <v>2632</v>
      </c>
      <c r="C721" s="4">
        <v>0.5</v>
      </c>
      <c r="D721" s="2">
        <v>0.5</v>
      </c>
    </row>
    <row r="722" spans="1:4" s="24" customFormat="1" ht="15.75">
      <c r="A722" s="8">
        <v>2299</v>
      </c>
      <c r="B722" s="41" t="s">
        <v>2633</v>
      </c>
      <c r="C722" s="4">
        <v>0.2</v>
      </c>
      <c r="D722" s="2">
        <v>0.8</v>
      </c>
    </row>
    <row r="723" spans="1:4" s="24" customFormat="1" ht="15.75">
      <c r="A723" s="8">
        <v>2300</v>
      </c>
      <c r="B723" s="38" t="s">
        <v>2634</v>
      </c>
      <c r="C723" s="4">
        <v>0.2</v>
      </c>
      <c r="D723" s="2">
        <v>0.8</v>
      </c>
    </row>
    <row r="724" spans="1:4" s="24" customFormat="1" ht="15.75">
      <c r="A724" s="8">
        <v>2313</v>
      </c>
      <c r="B724" s="38" t="s">
        <v>2635</v>
      </c>
      <c r="C724" s="4">
        <v>0.6</v>
      </c>
      <c r="D724" s="2">
        <v>0.4</v>
      </c>
    </row>
    <row r="725" spans="1:4" s="24" customFormat="1" ht="15.75">
      <c r="A725" s="8">
        <v>2314</v>
      </c>
      <c r="B725" s="38" t="s">
        <v>2636</v>
      </c>
      <c r="C725" s="4">
        <v>0.75</v>
      </c>
      <c r="D725" s="2">
        <v>0.25</v>
      </c>
    </row>
    <row r="726" spans="1:4" s="24" customFormat="1" ht="15.75">
      <c r="A726" s="8">
        <v>2318</v>
      </c>
      <c r="B726" s="38" t="s">
        <v>1968</v>
      </c>
      <c r="C726" s="4">
        <v>0.85</v>
      </c>
      <c r="D726" s="2">
        <v>0.15000000000000002</v>
      </c>
    </row>
    <row r="727" spans="1:4" s="24" customFormat="1" ht="15.75">
      <c r="A727" s="8">
        <v>2319</v>
      </c>
      <c r="B727" s="38" t="s">
        <v>2637</v>
      </c>
      <c r="C727" s="4">
        <v>0.8</v>
      </c>
      <c r="D727" s="2">
        <v>0.19999999999999996</v>
      </c>
    </row>
    <row r="728" spans="1:4" s="24" customFormat="1" ht="15.75">
      <c r="A728" s="8">
        <v>2328</v>
      </c>
      <c r="B728" s="38" t="s">
        <v>2638</v>
      </c>
      <c r="C728" s="4">
        <v>0.75</v>
      </c>
      <c r="D728" s="2">
        <v>0.25</v>
      </c>
    </row>
    <row r="729" spans="1:4" s="24" customFormat="1" ht="15.75">
      <c r="A729" s="8">
        <v>2329</v>
      </c>
      <c r="B729" s="38" t="s">
        <v>2639</v>
      </c>
      <c r="C729" s="4">
        <v>0.35</v>
      </c>
      <c r="D729" s="2">
        <v>0.65</v>
      </c>
    </row>
    <row r="730" spans="1:4" s="24" customFormat="1" ht="15.75">
      <c r="A730" s="8">
        <v>2331</v>
      </c>
      <c r="B730" s="38" t="s">
        <v>2640</v>
      </c>
      <c r="C730" s="4">
        <v>0.5</v>
      </c>
      <c r="D730" s="2">
        <v>0.5</v>
      </c>
    </row>
    <row r="731" spans="1:4" s="24" customFormat="1" ht="15.75">
      <c r="A731" s="8">
        <v>2333</v>
      </c>
      <c r="B731" s="38" t="s">
        <v>2641</v>
      </c>
      <c r="C731" s="4">
        <v>0.75</v>
      </c>
      <c r="D731" s="2">
        <v>0.25</v>
      </c>
    </row>
    <row r="732" spans="1:4" s="24" customFormat="1" ht="15.75">
      <c r="A732" s="8">
        <v>2337</v>
      </c>
      <c r="B732" s="38" t="s">
        <v>2642</v>
      </c>
      <c r="C732" s="4">
        <v>0.1</v>
      </c>
      <c r="D732" s="2">
        <v>0.9</v>
      </c>
    </row>
    <row r="733" spans="1:4" s="24" customFormat="1" ht="15.75">
      <c r="A733" s="8">
        <v>2338</v>
      </c>
      <c r="B733" s="41" t="s">
        <v>2643</v>
      </c>
      <c r="C733" s="4">
        <v>0.75</v>
      </c>
      <c r="D733" s="2">
        <v>0.25</v>
      </c>
    </row>
    <row r="734" spans="1:4" s="24" customFormat="1" ht="15.75">
      <c r="A734" s="8">
        <v>2342</v>
      </c>
      <c r="B734" s="41" t="s">
        <v>1971</v>
      </c>
      <c r="C734" s="4">
        <v>0.5</v>
      </c>
      <c r="D734" s="2">
        <v>0.5</v>
      </c>
    </row>
    <row r="735" spans="1:4" s="24" customFormat="1" ht="15.75">
      <c r="A735" s="8">
        <v>2343</v>
      </c>
      <c r="B735" s="41" t="s">
        <v>1972</v>
      </c>
      <c r="C735" s="4">
        <v>0.35</v>
      </c>
      <c r="D735" s="2">
        <v>0.65</v>
      </c>
    </row>
    <row r="736" spans="1:4" s="24" customFormat="1" ht="15.75">
      <c r="A736" s="8">
        <v>2345</v>
      </c>
      <c r="B736" s="41" t="s">
        <v>2644</v>
      </c>
      <c r="C736" s="4">
        <v>0.3</v>
      </c>
      <c r="D736" s="2">
        <v>0.7</v>
      </c>
    </row>
    <row r="737" spans="1:4" s="24" customFormat="1" ht="15.75">
      <c r="A737" s="8">
        <v>2348</v>
      </c>
      <c r="B737" s="41" t="s">
        <v>2645</v>
      </c>
      <c r="C737" s="4">
        <v>0.1</v>
      </c>
      <c r="D737" s="2">
        <v>0.9</v>
      </c>
    </row>
    <row r="738" spans="1:4" s="24" customFormat="1" ht="15.75">
      <c r="A738" s="8">
        <v>2355</v>
      </c>
      <c r="B738" s="41" t="s">
        <v>2646</v>
      </c>
      <c r="C738" s="4">
        <v>0.2</v>
      </c>
      <c r="D738" s="2">
        <v>0.8</v>
      </c>
    </row>
    <row r="739" spans="1:4" s="24" customFormat="1" ht="15.75">
      <c r="A739" s="8">
        <v>2356</v>
      </c>
      <c r="B739" s="41" t="s">
        <v>2647</v>
      </c>
      <c r="C739" s="4">
        <v>0.75</v>
      </c>
      <c r="D739" s="2">
        <v>0.25</v>
      </c>
    </row>
    <row r="740" spans="1:4" s="24" customFormat="1" ht="15.75">
      <c r="A740" s="8">
        <v>2357</v>
      </c>
      <c r="B740" s="41" t="s">
        <v>1973</v>
      </c>
      <c r="C740" s="4">
        <v>0.75</v>
      </c>
      <c r="D740" s="2">
        <v>0.25</v>
      </c>
    </row>
    <row r="741" spans="1:4" s="24" customFormat="1" ht="15.75">
      <c r="A741" s="8">
        <v>2369</v>
      </c>
      <c r="B741" s="38" t="s">
        <v>2648</v>
      </c>
      <c r="C741" s="4">
        <v>0.3</v>
      </c>
      <c r="D741" s="2">
        <v>0.7</v>
      </c>
    </row>
    <row r="742" spans="1:4" s="24" customFormat="1" ht="15.75">
      <c r="A742" s="8">
        <v>2378</v>
      </c>
      <c r="B742" s="38" t="s">
        <v>2649</v>
      </c>
      <c r="C742" s="4">
        <v>0.7</v>
      </c>
      <c r="D742" s="2">
        <v>0.30000000000000004</v>
      </c>
    </row>
    <row r="743" spans="1:4" s="24" customFormat="1" ht="15.75">
      <c r="A743" s="8">
        <v>2380</v>
      </c>
      <c r="B743" s="38" t="s">
        <v>1974</v>
      </c>
      <c r="C743" s="4">
        <v>0.75</v>
      </c>
      <c r="D743" s="2">
        <v>0.25</v>
      </c>
    </row>
    <row r="744" spans="1:4" s="24" customFormat="1" ht="15.75">
      <c r="A744" s="8">
        <v>2382</v>
      </c>
      <c r="B744" s="38" t="s">
        <v>2650</v>
      </c>
      <c r="C744" s="4">
        <v>0.6</v>
      </c>
      <c r="D744" s="2">
        <v>0.4</v>
      </c>
    </row>
    <row r="745" spans="1:4" s="24" customFormat="1" ht="15.75">
      <c r="A745" s="8">
        <v>2383</v>
      </c>
      <c r="B745" s="38" t="s">
        <v>2651</v>
      </c>
      <c r="C745" s="4">
        <v>0.2</v>
      </c>
      <c r="D745" s="2">
        <v>0.8</v>
      </c>
    </row>
    <row r="746" spans="1:4" s="24" customFormat="1" ht="15.75">
      <c r="A746" s="8">
        <v>2386</v>
      </c>
      <c r="B746" s="38" t="s">
        <v>1975</v>
      </c>
      <c r="C746" s="4">
        <v>0.65</v>
      </c>
      <c r="D746" s="2">
        <v>0.35</v>
      </c>
    </row>
    <row r="747" spans="1:4" s="24" customFormat="1" ht="15.75">
      <c r="A747" s="8">
        <v>2388</v>
      </c>
      <c r="B747" s="38" t="s">
        <v>1976</v>
      </c>
      <c r="C747" s="4">
        <v>0.85</v>
      </c>
      <c r="D747" s="2">
        <v>0.15000000000000002</v>
      </c>
    </row>
    <row r="748" spans="1:4" s="24" customFormat="1" ht="15.75">
      <c r="A748" s="8">
        <v>2393</v>
      </c>
      <c r="B748" s="38" t="s">
        <v>2652</v>
      </c>
      <c r="C748" s="4">
        <v>0.25</v>
      </c>
      <c r="D748" s="2">
        <v>0.75</v>
      </c>
    </row>
    <row r="749" spans="1:4" s="24" customFormat="1" ht="15.75">
      <c r="A749" s="8">
        <v>2399</v>
      </c>
      <c r="B749" s="38" t="s">
        <v>2653</v>
      </c>
      <c r="C749" s="4">
        <v>0.1</v>
      </c>
      <c r="D749" s="2">
        <v>0.9</v>
      </c>
    </row>
    <row r="750" spans="1:4" s="24" customFormat="1" ht="15.75">
      <c r="A750" s="8">
        <v>2588</v>
      </c>
      <c r="B750" s="38" t="s">
        <v>2654</v>
      </c>
      <c r="C750" s="4">
        <v>0.7</v>
      </c>
      <c r="D750" s="2">
        <v>0.30000000000000004</v>
      </c>
    </row>
    <row r="751" spans="1:4" s="24" customFormat="1" ht="15.75">
      <c r="A751" s="8">
        <v>2600</v>
      </c>
      <c r="B751" s="38" t="s">
        <v>1979</v>
      </c>
      <c r="C751" s="4">
        <v>0.75</v>
      </c>
      <c r="D751" s="2">
        <v>0.25</v>
      </c>
    </row>
    <row r="752" spans="1:4" s="24" customFormat="1" ht="15.75">
      <c r="A752" s="8">
        <v>2601</v>
      </c>
      <c r="B752" s="38" t="s">
        <v>2655</v>
      </c>
      <c r="C752" s="4">
        <v>0.75</v>
      </c>
      <c r="D752" s="2">
        <v>0.25</v>
      </c>
    </row>
    <row r="753" spans="1:4" s="24" customFormat="1" ht="15.75">
      <c r="A753" s="8">
        <v>2607</v>
      </c>
      <c r="B753" s="38" t="s">
        <v>1980</v>
      </c>
      <c r="C753" s="4">
        <v>0.75</v>
      </c>
      <c r="D753" s="2">
        <v>0.25</v>
      </c>
    </row>
    <row r="754" spans="1:4" s="24" customFormat="1" ht="15.75">
      <c r="A754" s="8">
        <v>2608</v>
      </c>
      <c r="B754" s="38" t="s">
        <v>2656</v>
      </c>
      <c r="C754" s="4">
        <v>0.1</v>
      </c>
      <c r="D754" s="2">
        <v>0.9</v>
      </c>
    </row>
    <row r="755" spans="1:4" s="24" customFormat="1" ht="15.75">
      <c r="A755" s="8">
        <v>2611</v>
      </c>
      <c r="B755" s="38" t="s">
        <v>2657</v>
      </c>
      <c r="C755" s="4">
        <v>0.75</v>
      </c>
      <c r="D755" s="2">
        <v>0.25</v>
      </c>
    </row>
    <row r="756" spans="1:4" s="24" customFormat="1" ht="15.75">
      <c r="A756" s="8">
        <v>2628</v>
      </c>
      <c r="B756" s="38" t="s">
        <v>1981</v>
      </c>
      <c r="C756" s="4">
        <v>0.85</v>
      </c>
      <c r="D756" s="2">
        <v>0.15000000000000002</v>
      </c>
    </row>
    <row r="757" spans="1:4" s="24" customFormat="1" ht="15.75">
      <c r="A757" s="8">
        <v>2633</v>
      </c>
      <c r="B757" s="38" t="s">
        <v>2658</v>
      </c>
      <c r="C757" s="4">
        <v>0.1</v>
      </c>
      <c r="D757" s="2">
        <v>0.9</v>
      </c>
    </row>
    <row r="758" spans="1:4" s="24" customFormat="1" ht="15.75">
      <c r="A758" s="8">
        <v>2638</v>
      </c>
      <c r="B758" s="38" t="s">
        <v>2659</v>
      </c>
      <c r="C758" s="4">
        <v>0.75</v>
      </c>
      <c r="D758" s="2">
        <v>0.25</v>
      </c>
    </row>
    <row r="759" spans="1:4" s="24" customFormat="1" ht="15.75">
      <c r="A759" s="8">
        <v>2666</v>
      </c>
      <c r="B759" s="38" t="s">
        <v>2660</v>
      </c>
      <c r="C759" s="4">
        <v>0.5</v>
      </c>
      <c r="D759" s="2">
        <v>0.5</v>
      </c>
    </row>
    <row r="760" spans="1:4" s="24" customFormat="1" ht="15.75">
      <c r="A760" s="8">
        <v>2669</v>
      </c>
      <c r="B760" s="38" t="s">
        <v>2661</v>
      </c>
      <c r="C760" s="4">
        <v>0.75</v>
      </c>
      <c r="D760" s="2">
        <v>0.25</v>
      </c>
    </row>
    <row r="761" spans="1:4" s="24" customFormat="1" ht="15.75">
      <c r="A761" s="8">
        <v>2678</v>
      </c>
      <c r="B761" s="38" t="s">
        <v>1984</v>
      </c>
      <c r="C761" s="4">
        <v>0.35</v>
      </c>
      <c r="D761" s="2">
        <v>0.65</v>
      </c>
    </row>
    <row r="762" spans="1:4" s="24" customFormat="1" ht="15.75">
      <c r="A762" s="8">
        <v>2686</v>
      </c>
      <c r="B762" s="38" t="s">
        <v>2662</v>
      </c>
      <c r="C762" s="4">
        <v>0.1</v>
      </c>
      <c r="D762" s="2">
        <v>0.9</v>
      </c>
    </row>
    <row r="763" spans="1:4" s="24" customFormat="1" ht="15.75">
      <c r="A763" s="8">
        <v>2688</v>
      </c>
      <c r="B763" s="38" t="s">
        <v>1985</v>
      </c>
      <c r="C763" s="4">
        <v>0.75</v>
      </c>
      <c r="D763" s="2">
        <v>0.25</v>
      </c>
    </row>
    <row r="764" spans="1:4" s="24" customFormat="1" ht="15.75">
      <c r="A764" s="8">
        <v>2689</v>
      </c>
      <c r="B764" s="38" t="s">
        <v>2663</v>
      </c>
      <c r="C764" s="4">
        <v>0.75</v>
      </c>
      <c r="D764" s="2">
        <v>0.25</v>
      </c>
    </row>
    <row r="765" spans="1:4" s="24" customFormat="1" ht="15.75">
      <c r="A765" s="8">
        <v>2699</v>
      </c>
      <c r="B765" s="38" t="s">
        <v>2664</v>
      </c>
      <c r="C765" s="4">
        <v>0.1</v>
      </c>
      <c r="D765" s="2">
        <v>0.9</v>
      </c>
    </row>
    <row r="766" spans="1:4" s="24" customFormat="1" ht="15.75">
      <c r="A766" s="8">
        <v>2722</v>
      </c>
      <c r="B766" s="38" t="s">
        <v>1987</v>
      </c>
      <c r="C766" s="4">
        <v>0.2</v>
      </c>
      <c r="D766" s="2">
        <v>0.8</v>
      </c>
    </row>
    <row r="767" spans="1:4" s="24" customFormat="1" ht="15.75">
      <c r="A767" s="8">
        <v>2727</v>
      </c>
      <c r="B767" s="38" t="s">
        <v>2665</v>
      </c>
      <c r="C767" s="4">
        <v>0.65</v>
      </c>
      <c r="D767" s="2">
        <v>0.35</v>
      </c>
    </row>
    <row r="768" spans="1:4" s="24" customFormat="1" ht="15.75">
      <c r="A768" s="8">
        <v>2738</v>
      </c>
      <c r="B768" s="38" t="s">
        <v>2666</v>
      </c>
      <c r="C768" s="4">
        <v>0.1</v>
      </c>
      <c r="D768" s="2">
        <v>0.9</v>
      </c>
    </row>
    <row r="769" spans="1:4" s="24" customFormat="1" ht="15.75">
      <c r="A769" s="8">
        <v>2768</v>
      </c>
      <c r="B769" s="38" t="s">
        <v>2667</v>
      </c>
      <c r="C769" s="4">
        <v>0.1</v>
      </c>
      <c r="D769" s="2">
        <v>0.9</v>
      </c>
    </row>
    <row r="770" spans="1:4" s="24" customFormat="1" ht="15.75">
      <c r="A770" s="39">
        <v>2777</v>
      </c>
      <c r="B770" s="38" t="s">
        <v>1988</v>
      </c>
      <c r="C770" s="4">
        <v>0.75</v>
      </c>
      <c r="D770" s="2">
        <v>0.25</v>
      </c>
    </row>
    <row r="771" spans="1:4" s="24" customFormat="1" ht="15.75">
      <c r="A771" s="39">
        <v>2778</v>
      </c>
      <c r="B771" s="38" t="s">
        <v>2668</v>
      </c>
      <c r="C771" s="4">
        <v>0.75</v>
      </c>
      <c r="D771" s="2">
        <v>0.25</v>
      </c>
    </row>
    <row r="772" spans="1:4" s="24" customFormat="1" ht="15.75">
      <c r="A772" s="39">
        <v>2799</v>
      </c>
      <c r="B772" s="38" t="s">
        <v>2669</v>
      </c>
      <c r="C772" s="4">
        <v>0.75</v>
      </c>
      <c r="D772" s="2">
        <v>0.25</v>
      </c>
    </row>
    <row r="773" spans="1:4" s="24" customFormat="1" ht="15.75">
      <c r="A773" s="8">
        <v>2800</v>
      </c>
      <c r="B773" s="41" t="s">
        <v>1989</v>
      </c>
      <c r="C773" s="4">
        <v>0.85</v>
      </c>
      <c r="D773" s="2">
        <v>0.15000000000000002</v>
      </c>
    </row>
    <row r="774" spans="1:4" s="24" customFormat="1" ht="15.75">
      <c r="A774" s="8">
        <v>2801</v>
      </c>
      <c r="B774" s="38" t="s">
        <v>2670</v>
      </c>
      <c r="C774" s="4">
        <v>0.2</v>
      </c>
      <c r="D774" s="2">
        <v>0.8</v>
      </c>
    </row>
    <row r="775" spans="1:4" s="24" customFormat="1" ht="15.75">
      <c r="A775" s="8">
        <v>2811</v>
      </c>
      <c r="B775" s="38" t="s">
        <v>2671</v>
      </c>
      <c r="C775" s="4">
        <v>0.3</v>
      </c>
      <c r="D775" s="2">
        <v>0.7</v>
      </c>
    </row>
    <row r="776" spans="1:4" s="24" customFormat="1" ht="15.75">
      <c r="A776" s="8">
        <v>2822</v>
      </c>
      <c r="B776" s="38" t="s">
        <v>2672</v>
      </c>
      <c r="C776" s="4">
        <v>0.8</v>
      </c>
      <c r="D776" s="2">
        <v>0.19999999999999996</v>
      </c>
    </row>
    <row r="777" spans="1:4" s="24" customFormat="1" ht="15.75">
      <c r="A777" s="8">
        <v>2823</v>
      </c>
      <c r="B777" s="38" t="s">
        <v>2673</v>
      </c>
      <c r="C777" s="4">
        <v>0.8</v>
      </c>
      <c r="D777" s="2">
        <v>0.19999999999999996</v>
      </c>
    </row>
    <row r="778" spans="1:4" s="24" customFormat="1" ht="15.75">
      <c r="A778" s="8">
        <v>2827</v>
      </c>
      <c r="B778" s="38" t="s">
        <v>2674</v>
      </c>
      <c r="C778" s="4">
        <v>0.2</v>
      </c>
      <c r="D778" s="2">
        <v>0.8</v>
      </c>
    </row>
    <row r="779" spans="1:4" s="24" customFormat="1" ht="15.75">
      <c r="A779" s="8">
        <v>2828</v>
      </c>
      <c r="B779" s="38" t="s">
        <v>2675</v>
      </c>
      <c r="C779" s="4">
        <v>0.8</v>
      </c>
      <c r="D779" s="2">
        <v>0.19999999999999996</v>
      </c>
    </row>
    <row r="780" spans="1:4" s="24" customFormat="1" ht="15.75">
      <c r="A780" s="8">
        <v>2833</v>
      </c>
      <c r="B780" s="38" t="s">
        <v>2676</v>
      </c>
      <c r="C780" s="4">
        <v>0.65</v>
      </c>
      <c r="D780" s="2">
        <v>0.35</v>
      </c>
    </row>
    <row r="781" spans="1:4" s="24" customFormat="1" ht="15.75">
      <c r="A781" s="8">
        <v>2836</v>
      </c>
      <c r="B781" s="38" t="s">
        <v>2677</v>
      </c>
      <c r="C781" s="4">
        <v>0.2</v>
      </c>
      <c r="D781" s="2">
        <v>0.8</v>
      </c>
    </row>
    <row r="782" spans="1:4" s="55" customFormat="1" ht="15.75">
      <c r="A782" s="8">
        <v>2838</v>
      </c>
      <c r="B782" s="38" t="s">
        <v>2678</v>
      </c>
      <c r="C782" s="4">
        <v>0.2</v>
      </c>
      <c r="D782" s="2">
        <v>0.8</v>
      </c>
    </row>
    <row r="783" spans="1:4" s="24" customFormat="1" ht="15.75">
      <c r="A783" s="8">
        <v>2840</v>
      </c>
      <c r="B783" s="38" t="s">
        <v>1991</v>
      </c>
      <c r="C783" s="4">
        <v>0.65</v>
      </c>
      <c r="D783" s="2">
        <v>0.35</v>
      </c>
    </row>
    <row r="784" spans="1:4" s="24" customFormat="1" ht="15.75">
      <c r="A784" s="8">
        <v>2846</v>
      </c>
      <c r="B784" s="38" t="s">
        <v>2679</v>
      </c>
      <c r="C784" s="4">
        <v>0.2</v>
      </c>
      <c r="D784" s="2">
        <v>0.8</v>
      </c>
    </row>
    <row r="785" spans="1:4" s="24" customFormat="1" ht="15.75">
      <c r="A785" s="25">
        <v>2858</v>
      </c>
      <c r="B785" s="56" t="s">
        <v>2680</v>
      </c>
      <c r="C785" s="27">
        <v>0.65</v>
      </c>
      <c r="D785" s="28">
        <v>0.35</v>
      </c>
    </row>
    <row r="786" spans="1:4" s="24" customFormat="1" ht="15.75">
      <c r="A786" s="8">
        <v>2863</v>
      </c>
      <c r="B786" s="38" t="s">
        <v>2681</v>
      </c>
      <c r="C786" s="4">
        <v>0.1</v>
      </c>
      <c r="D786" s="2">
        <v>0.9</v>
      </c>
    </row>
    <row r="787" spans="1:4" s="24" customFormat="1" ht="15.75">
      <c r="A787" s="8">
        <v>2866</v>
      </c>
      <c r="B787" s="38" t="s">
        <v>2682</v>
      </c>
      <c r="C787" s="4">
        <v>0.6</v>
      </c>
      <c r="D787" s="2">
        <v>0.4</v>
      </c>
    </row>
    <row r="788" spans="1:4" s="24" customFormat="1" ht="15.75">
      <c r="A788" s="8">
        <v>2868</v>
      </c>
      <c r="B788" s="38" t="s">
        <v>1992</v>
      </c>
      <c r="C788" s="4">
        <v>0.45</v>
      </c>
      <c r="D788" s="2">
        <v>0.55000000000000004</v>
      </c>
    </row>
    <row r="789" spans="1:4" s="24" customFormat="1" ht="15.75">
      <c r="A789" s="8">
        <v>2869</v>
      </c>
      <c r="B789" s="38" t="s">
        <v>2683</v>
      </c>
      <c r="C789" s="4">
        <v>0.5</v>
      </c>
      <c r="D789" s="2">
        <v>0.5</v>
      </c>
    </row>
    <row r="790" spans="1:4" s="24" customFormat="1" ht="15.75">
      <c r="A790" s="8">
        <v>2877</v>
      </c>
      <c r="B790" s="38" t="s">
        <v>2684</v>
      </c>
      <c r="C790" s="4">
        <v>0.45</v>
      </c>
      <c r="D790" s="2">
        <v>0.55000000000000004</v>
      </c>
    </row>
    <row r="791" spans="1:4" s="24" customFormat="1" ht="15.75">
      <c r="A791" s="8">
        <v>2880</v>
      </c>
      <c r="B791" s="38" t="s">
        <v>1995</v>
      </c>
      <c r="C791" s="4">
        <v>0.6</v>
      </c>
      <c r="D791" s="2">
        <v>0.4</v>
      </c>
    </row>
    <row r="792" spans="1:4" s="24" customFormat="1" ht="15.75">
      <c r="A792" s="8">
        <v>2883</v>
      </c>
      <c r="B792" s="38" t="s">
        <v>1996</v>
      </c>
      <c r="C792" s="4">
        <v>0.75</v>
      </c>
      <c r="D792" s="2">
        <v>0.25</v>
      </c>
    </row>
    <row r="793" spans="1:4" s="24" customFormat="1" ht="15.75">
      <c r="A793" s="8">
        <v>2888</v>
      </c>
      <c r="B793" s="38" t="s">
        <v>2685</v>
      </c>
      <c r="C793" s="4">
        <v>0.75</v>
      </c>
      <c r="D793" s="2">
        <v>0.25</v>
      </c>
    </row>
    <row r="794" spans="1:4" s="24" customFormat="1" ht="15.75">
      <c r="A794" s="8">
        <v>2899</v>
      </c>
      <c r="B794" s="38" t="s">
        <v>1997</v>
      </c>
      <c r="C794" s="4">
        <v>0.75</v>
      </c>
      <c r="D794" s="2">
        <v>0.25</v>
      </c>
    </row>
    <row r="795" spans="1:4" s="24" customFormat="1" ht="15.75">
      <c r="A795" s="8">
        <v>3024</v>
      </c>
      <c r="B795" s="38" t="s">
        <v>2686</v>
      </c>
      <c r="C795" s="4">
        <v>0.2</v>
      </c>
      <c r="D795" s="2">
        <v>0.8</v>
      </c>
    </row>
    <row r="796" spans="1:4" s="24" customFormat="1" ht="15.75">
      <c r="A796" s="8">
        <v>3046</v>
      </c>
      <c r="B796" s="38" t="s">
        <v>2687</v>
      </c>
      <c r="C796" s="4">
        <v>0.2</v>
      </c>
      <c r="D796" s="2">
        <v>0.8</v>
      </c>
    </row>
    <row r="797" spans="1:4" s="24" customFormat="1" ht="15.75">
      <c r="A797" s="8">
        <v>3049</v>
      </c>
      <c r="B797" s="38" t="s">
        <v>2688</v>
      </c>
      <c r="C797" s="4">
        <v>0.2</v>
      </c>
      <c r="D797" s="2">
        <v>0.8</v>
      </c>
    </row>
    <row r="798" spans="1:4" s="24" customFormat="1" ht="15.75">
      <c r="A798" s="8">
        <v>3081</v>
      </c>
      <c r="B798" s="38" t="s">
        <v>2689</v>
      </c>
      <c r="C798" s="4">
        <v>0.2</v>
      </c>
      <c r="D798" s="2">
        <v>0.8</v>
      </c>
    </row>
    <row r="799" spans="1:4" s="24" customFormat="1" ht="15.75">
      <c r="A799" s="8">
        <v>3100</v>
      </c>
      <c r="B799" s="38" t="s">
        <v>2690</v>
      </c>
      <c r="C799" s="4">
        <v>0.2</v>
      </c>
      <c r="D799" s="2">
        <v>0.8</v>
      </c>
    </row>
    <row r="800" spans="1:4" s="24" customFormat="1" ht="15.75">
      <c r="A800" s="8">
        <v>3118</v>
      </c>
      <c r="B800" s="38" t="s">
        <v>2691</v>
      </c>
      <c r="C800" s="4">
        <v>0.2</v>
      </c>
      <c r="D800" s="2">
        <v>0.8</v>
      </c>
    </row>
    <row r="801" spans="1:4" s="24" customFormat="1" ht="15.75">
      <c r="A801" s="8">
        <v>3128</v>
      </c>
      <c r="B801" s="38" t="s">
        <v>2692</v>
      </c>
      <c r="C801" s="4">
        <v>0.2</v>
      </c>
      <c r="D801" s="2">
        <v>0.8</v>
      </c>
    </row>
    <row r="802" spans="1:4" s="24" customFormat="1" ht="15.75">
      <c r="A802" s="8">
        <v>3147</v>
      </c>
      <c r="B802" s="38" t="s">
        <v>2693</v>
      </c>
      <c r="C802" s="4">
        <v>0.2</v>
      </c>
      <c r="D802" s="2">
        <v>0.8</v>
      </c>
    </row>
    <row r="803" spans="1:4" s="24" customFormat="1" ht="15.75">
      <c r="A803" s="8">
        <v>3188</v>
      </c>
      <c r="B803" s="38" t="s">
        <v>2694</v>
      </c>
      <c r="C803" s="4">
        <v>0.8</v>
      </c>
      <c r="D803" s="2">
        <v>0.19999999999999996</v>
      </c>
    </row>
    <row r="804" spans="1:4" s="24" customFormat="1" ht="15.75">
      <c r="A804" s="8">
        <v>3199</v>
      </c>
      <c r="B804" s="38" t="s">
        <v>2695</v>
      </c>
      <c r="C804" s="4">
        <v>0.2</v>
      </c>
      <c r="D804" s="2">
        <v>0.8</v>
      </c>
    </row>
    <row r="805" spans="1:4" s="24" customFormat="1" ht="15.75">
      <c r="A805" s="8">
        <v>3300</v>
      </c>
      <c r="B805" s="38" t="s">
        <v>2696</v>
      </c>
      <c r="C805" s="4">
        <v>0.2</v>
      </c>
      <c r="D805" s="2">
        <v>0.8</v>
      </c>
    </row>
    <row r="806" spans="1:4" s="24" customFormat="1" ht="15.75">
      <c r="A806" s="8">
        <v>3301</v>
      </c>
      <c r="B806" s="38" t="s">
        <v>1998</v>
      </c>
      <c r="C806" s="4">
        <v>0.5</v>
      </c>
      <c r="D806" s="2">
        <v>0.5</v>
      </c>
    </row>
    <row r="807" spans="1:4" s="24" customFormat="1" ht="15.75">
      <c r="A807" s="8">
        <v>3303</v>
      </c>
      <c r="B807" s="38" t="s">
        <v>1999</v>
      </c>
      <c r="C807" s="4">
        <v>0.3</v>
      </c>
      <c r="D807" s="2">
        <v>0.7</v>
      </c>
    </row>
    <row r="808" spans="1:4" s="24" customFormat="1" ht="15.75">
      <c r="A808" s="8">
        <v>3306</v>
      </c>
      <c r="B808" s="38" t="s">
        <v>2697</v>
      </c>
      <c r="C808" s="4">
        <v>0.1</v>
      </c>
      <c r="D808" s="2">
        <v>0.9</v>
      </c>
    </row>
    <row r="809" spans="1:4" s="24" customFormat="1" ht="15.75">
      <c r="A809" s="8">
        <v>3308</v>
      </c>
      <c r="B809" s="38" t="s">
        <v>2698</v>
      </c>
      <c r="C809" s="4">
        <v>0.6</v>
      </c>
      <c r="D809" s="2">
        <v>0.4</v>
      </c>
    </row>
    <row r="810" spans="1:4" s="24" customFormat="1" ht="15.75">
      <c r="A810" s="8">
        <v>3311</v>
      </c>
      <c r="B810" s="38" t="s">
        <v>2699</v>
      </c>
      <c r="C810" s="4">
        <v>0.75</v>
      </c>
      <c r="D810" s="2">
        <v>0.25</v>
      </c>
    </row>
    <row r="811" spans="1:4" s="24" customFormat="1" ht="15.75">
      <c r="A811" s="8">
        <v>3313</v>
      </c>
      <c r="B811" s="38" t="s">
        <v>2700</v>
      </c>
      <c r="C811" s="4">
        <v>0.1</v>
      </c>
      <c r="D811" s="2">
        <v>0.9</v>
      </c>
    </row>
    <row r="812" spans="1:4" s="24" customFormat="1" ht="15.75">
      <c r="A812" s="8">
        <v>3315</v>
      </c>
      <c r="B812" s="38" t="s">
        <v>2701</v>
      </c>
      <c r="C812" s="4">
        <v>0.15</v>
      </c>
      <c r="D812" s="2">
        <v>0.85</v>
      </c>
    </row>
    <row r="813" spans="1:4" s="24" customFormat="1" ht="15.75">
      <c r="A813" s="8">
        <v>3320</v>
      </c>
      <c r="B813" s="38" t="s">
        <v>2702</v>
      </c>
      <c r="C813" s="4">
        <v>0.65</v>
      </c>
      <c r="D813" s="2">
        <v>0.35</v>
      </c>
    </row>
    <row r="814" spans="1:4" s="24" customFormat="1" ht="15.75">
      <c r="A814" s="8">
        <v>3322</v>
      </c>
      <c r="B814" s="38" t="s">
        <v>2703</v>
      </c>
      <c r="C814" s="4">
        <v>0.2</v>
      </c>
      <c r="D814" s="2">
        <v>0.8</v>
      </c>
    </row>
    <row r="815" spans="1:4" s="24" customFormat="1" ht="15.75">
      <c r="A815" s="8">
        <v>3323</v>
      </c>
      <c r="B815" s="38" t="s">
        <v>2001</v>
      </c>
      <c r="C815" s="4">
        <v>0.75</v>
      </c>
      <c r="D815" s="2">
        <v>0.25</v>
      </c>
    </row>
    <row r="816" spans="1:4" s="24" customFormat="1" ht="15.75">
      <c r="A816" s="8">
        <v>3328</v>
      </c>
      <c r="B816" s="38" t="s">
        <v>2704</v>
      </c>
      <c r="C816" s="4">
        <v>0.85</v>
      </c>
      <c r="D816" s="2">
        <v>0.15000000000000002</v>
      </c>
    </row>
    <row r="817" spans="1:4" s="24" customFormat="1" ht="15.75">
      <c r="A817" s="8">
        <v>3329</v>
      </c>
      <c r="B817" s="38" t="s">
        <v>2705</v>
      </c>
      <c r="C817" s="4">
        <v>0.5</v>
      </c>
      <c r="D817" s="2">
        <v>0.5</v>
      </c>
    </row>
    <row r="818" spans="1:4" s="24" customFormat="1" ht="15.75">
      <c r="A818" s="8">
        <v>3330</v>
      </c>
      <c r="B818" s="38" t="s">
        <v>2003</v>
      </c>
      <c r="C818" s="4">
        <v>0.2</v>
      </c>
      <c r="D818" s="2">
        <v>0.8</v>
      </c>
    </row>
    <row r="819" spans="1:4" s="24" customFormat="1" ht="15.75">
      <c r="A819" s="8">
        <v>3331</v>
      </c>
      <c r="B819" s="38" t="s">
        <v>2004</v>
      </c>
      <c r="C819" s="4">
        <v>0.5</v>
      </c>
      <c r="D819" s="2">
        <v>0.5</v>
      </c>
    </row>
    <row r="820" spans="1:4" s="24" customFormat="1" ht="15.75">
      <c r="A820" s="8">
        <v>3332</v>
      </c>
      <c r="B820" s="38" t="s">
        <v>2706</v>
      </c>
      <c r="C820" s="4">
        <v>0.1</v>
      </c>
      <c r="D820" s="2">
        <v>0.9</v>
      </c>
    </row>
    <row r="821" spans="1:4" s="24" customFormat="1" ht="15.75">
      <c r="A821" s="8">
        <v>3333</v>
      </c>
      <c r="B821" s="38" t="s">
        <v>2707</v>
      </c>
      <c r="C821" s="4">
        <v>0.6</v>
      </c>
      <c r="D821" s="2">
        <v>0.4</v>
      </c>
    </row>
    <row r="822" spans="1:4" s="24" customFormat="1" ht="15.75">
      <c r="A822" s="8">
        <v>3336</v>
      </c>
      <c r="B822" s="38" t="s">
        <v>2005</v>
      </c>
      <c r="C822" s="4">
        <v>0.3</v>
      </c>
      <c r="D822" s="2">
        <v>0.7</v>
      </c>
    </row>
    <row r="823" spans="1:4" s="55" customFormat="1" ht="15.75">
      <c r="A823" s="8">
        <v>3337</v>
      </c>
      <c r="B823" s="38" t="s">
        <v>2708</v>
      </c>
      <c r="C823" s="4">
        <v>0.2</v>
      </c>
      <c r="D823" s="2">
        <v>0.8</v>
      </c>
    </row>
    <row r="824" spans="1:4" s="24" customFormat="1" ht="15.75">
      <c r="A824" s="8">
        <v>3339</v>
      </c>
      <c r="B824" s="38" t="s">
        <v>2006</v>
      </c>
      <c r="C824" s="4">
        <v>0.45</v>
      </c>
      <c r="D824" s="2">
        <v>0.55000000000000004</v>
      </c>
    </row>
    <row r="825" spans="1:4" s="24" customFormat="1" ht="15.75">
      <c r="A825" s="25">
        <v>3358</v>
      </c>
      <c r="B825" s="56" t="s">
        <v>2709</v>
      </c>
      <c r="C825" s="27">
        <v>0.1</v>
      </c>
      <c r="D825" s="28">
        <v>0.9</v>
      </c>
    </row>
    <row r="826" spans="1:4" s="24" customFormat="1" ht="15.75">
      <c r="A826" s="8">
        <v>3360</v>
      </c>
      <c r="B826" s="38" t="s">
        <v>2007</v>
      </c>
      <c r="C826" s="4">
        <v>0.55000000000000004</v>
      </c>
      <c r="D826" s="2">
        <v>0.44999999999999996</v>
      </c>
    </row>
    <row r="827" spans="1:4" s="24" customFormat="1" ht="15.75">
      <c r="A827" s="8">
        <v>3363</v>
      </c>
      <c r="B827" s="38" t="s">
        <v>2710</v>
      </c>
      <c r="C827" s="4">
        <v>0.2</v>
      </c>
      <c r="D827" s="2">
        <v>0.8</v>
      </c>
    </row>
    <row r="828" spans="1:4" s="24" customFormat="1" ht="15.75">
      <c r="A828" s="8">
        <v>3368</v>
      </c>
      <c r="B828" s="38" t="s">
        <v>2008</v>
      </c>
      <c r="C828" s="4">
        <v>0.3</v>
      </c>
      <c r="D828" s="2">
        <v>0.7</v>
      </c>
    </row>
    <row r="829" spans="1:4" s="24" customFormat="1" ht="15.75">
      <c r="A829" s="8">
        <v>3369</v>
      </c>
      <c r="B829" s="38" t="s">
        <v>2711</v>
      </c>
      <c r="C829" s="4">
        <v>0.2</v>
      </c>
      <c r="D829" s="2">
        <v>0.8</v>
      </c>
    </row>
    <row r="830" spans="1:4" s="24" customFormat="1" ht="15.75">
      <c r="A830" s="8">
        <v>3377</v>
      </c>
      <c r="B830" s="38" t="s">
        <v>2712</v>
      </c>
      <c r="C830" s="4">
        <v>0.75</v>
      </c>
      <c r="D830" s="2">
        <v>0.25</v>
      </c>
    </row>
    <row r="831" spans="1:4" s="24" customFormat="1" ht="15.75">
      <c r="A831" s="8">
        <v>3378</v>
      </c>
      <c r="B831" s="38" t="s">
        <v>2713</v>
      </c>
      <c r="C831" s="4">
        <v>0.4</v>
      </c>
      <c r="D831" s="2">
        <v>0.6</v>
      </c>
    </row>
    <row r="832" spans="1:4" s="24" customFormat="1" ht="15.75">
      <c r="A832" s="8">
        <v>3380</v>
      </c>
      <c r="B832" s="38" t="s">
        <v>2010</v>
      </c>
      <c r="C832" s="4">
        <v>0.65</v>
      </c>
      <c r="D832" s="2">
        <v>0.35</v>
      </c>
    </row>
    <row r="833" spans="1:4" s="24" customFormat="1" ht="15.75">
      <c r="A833" s="8">
        <v>3382</v>
      </c>
      <c r="B833" s="38" t="s">
        <v>2011</v>
      </c>
      <c r="C833" s="4">
        <v>0.6</v>
      </c>
      <c r="D833" s="2">
        <v>0.4</v>
      </c>
    </row>
    <row r="834" spans="1:4" s="24" customFormat="1" ht="15.75">
      <c r="A834" s="8">
        <v>3383</v>
      </c>
      <c r="B834" s="38" t="s">
        <v>2012</v>
      </c>
      <c r="C834" s="4">
        <v>0.6</v>
      </c>
      <c r="D834" s="2">
        <v>0.4</v>
      </c>
    </row>
    <row r="835" spans="1:4" s="24" customFormat="1" ht="15.75">
      <c r="A835" s="8">
        <v>3389</v>
      </c>
      <c r="B835" s="38" t="s">
        <v>2013</v>
      </c>
      <c r="C835" s="4">
        <v>0.3</v>
      </c>
      <c r="D835" s="2">
        <v>0.7</v>
      </c>
    </row>
    <row r="836" spans="1:4" s="24" customFormat="1" ht="15.75">
      <c r="A836" s="8">
        <v>3393</v>
      </c>
      <c r="B836" s="38" t="s">
        <v>2014</v>
      </c>
      <c r="C836" s="4">
        <v>0.5</v>
      </c>
      <c r="D836" s="2">
        <v>0.5</v>
      </c>
    </row>
    <row r="837" spans="1:4" s="24" customFormat="1" ht="15.75">
      <c r="A837" s="8">
        <v>3395</v>
      </c>
      <c r="B837" s="38" t="s">
        <v>2714</v>
      </c>
      <c r="C837" s="4">
        <v>0.1</v>
      </c>
      <c r="D837" s="2">
        <v>0.9</v>
      </c>
    </row>
    <row r="838" spans="1:4" s="24" customFormat="1" ht="15.75">
      <c r="A838" s="8">
        <v>3396</v>
      </c>
      <c r="B838" s="38" t="s">
        <v>2715</v>
      </c>
      <c r="C838" s="4">
        <v>0.75</v>
      </c>
      <c r="D838" s="2">
        <v>0.25</v>
      </c>
    </row>
    <row r="839" spans="1:4" s="24" customFormat="1" ht="15.75">
      <c r="A839" s="8">
        <v>3399</v>
      </c>
      <c r="B839" s="38" t="s">
        <v>2716</v>
      </c>
      <c r="C839" s="4">
        <v>0.2</v>
      </c>
      <c r="D839" s="2">
        <v>0.8</v>
      </c>
    </row>
    <row r="840" spans="1:4" s="24" customFormat="1" ht="15.75">
      <c r="A840" s="8">
        <v>3600</v>
      </c>
      <c r="B840" s="38" t="s">
        <v>2717</v>
      </c>
      <c r="C840" s="4">
        <v>0.1</v>
      </c>
      <c r="D840" s="2">
        <v>0.9</v>
      </c>
    </row>
    <row r="841" spans="1:4" s="24" customFormat="1" ht="15.75">
      <c r="A841" s="8">
        <v>3606</v>
      </c>
      <c r="B841" s="38" t="s">
        <v>2718</v>
      </c>
      <c r="C841" s="4">
        <v>0.6</v>
      </c>
      <c r="D841" s="2">
        <v>0.4</v>
      </c>
    </row>
    <row r="842" spans="1:4" s="24" customFormat="1" ht="15.75">
      <c r="A842" s="8">
        <v>3608</v>
      </c>
      <c r="B842" s="38" t="s">
        <v>2719</v>
      </c>
      <c r="C842" s="4">
        <v>0.1</v>
      </c>
      <c r="D842" s="2">
        <v>0.9</v>
      </c>
    </row>
    <row r="843" spans="1:4" s="24" customFormat="1" ht="15.75">
      <c r="A843" s="8">
        <v>3618</v>
      </c>
      <c r="B843" s="38" t="s">
        <v>2720</v>
      </c>
      <c r="C843" s="4">
        <v>0.75</v>
      </c>
      <c r="D843" s="2">
        <v>0.25</v>
      </c>
    </row>
    <row r="844" spans="1:4" s="24" customFormat="1" ht="15.75">
      <c r="A844" s="8">
        <v>3626</v>
      </c>
      <c r="B844" s="38" t="s">
        <v>2721</v>
      </c>
      <c r="C844" s="4">
        <v>0.1</v>
      </c>
      <c r="D844" s="2">
        <v>0.9</v>
      </c>
    </row>
    <row r="845" spans="1:4" s="24" customFormat="1" ht="15.75">
      <c r="A845" s="8">
        <v>3636</v>
      </c>
      <c r="B845" s="38" t="s">
        <v>2722</v>
      </c>
      <c r="C845" s="4">
        <v>0.2</v>
      </c>
      <c r="D845" s="2">
        <v>0.8</v>
      </c>
    </row>
    <row r="846" spans="1:4" s="24" customFormat="1" ht="15.75">
      <c r="A846" s="8">
        <v>3639</v>
      </c>
      <c r="B846" s="38" t="s">
        <v>2723</v>
      </c>
      <c r="C846" s="4">
        <v>0.1</v>
      </c>
      <c r="D846" s="2">
        <v>0.9</v>
      </c>
    </row>
    <row r="847" spans="1:4" s="24" customFormat="1" ht="15.75">
      <c r="A847" s="8">
        <v>3666</v>
      </c>
      <c r="B847" s="38" t="s">
        <v>2724</v>
      </c>
      <c r="C847" s="4">
        <v>0.2</v>
      </c>
      <c r="D847" s="2">
        <v>0.8</v>
      </c>
    </row>
    <row r="848" spans="1:4" s="24" customFormat="1" ht="15.75">
      <c r="A848" s="8">
        <v>3669</v>
      </c>
      <c r="B848" s="38" t="s">
        <v>2016</v>
      </c>
      <c r="C848" s="4">
        <v>0.5</v>
      </c>
      <c r="D848" s="2">
        <v>0.5</v>
      </c>
    </row>
    <row r="849" spans="1:4" s="24" customFormat="1" ht="15.75">
      <c r="A849" s="8">
        <v>3678</v>
      </c>
      <c r="B849" s="38" t="s">
        <v>2725</v>
      </c>
      <c r="C849" s="4">
        <v>0.1</v>
      </c>
      <c r="D849" s="2">
        <v>0.9</v>
      </c>
    </row>
    <row r="850" spans="1:4" s="24" customFormat="1" ht="15.75">
      <c r="A850" s="8">
        <v>3683</v>
      </c>
      <c r="B850" s="38" t="s">
        <v>2726</v>
      </c>
      <c r="C850" s="4">
        <v>0.1</v>
      </c>
      <c r="D850" s="2">
        <v>0.9</v>
      </c>
    </row>
    <row r="851" spans="1:4" s="24" customFormat="1" ht="15.75">
      <c r="A851" s="8">
        <v>3686</v>
      </c>
      <c r="B851" s="38" t="s">
        <v>2727</v>
      </c>
      <c r="C851" s="4">
        <v>0.1</v>
      </c>
      <c r="D851" s="2">
        <v>0.9</v>
      </c>
    </row>
    <row r="852" spans="1:4" s="24" customFormat="1" ht="15.75">
      <c r="A852" s="8">
        <v>3688</v>
      </c>
      <c r="B852" s="38" t="s">
        <v>2728</v>
      </c>
      <c r="C852" s="4">
        <v>0.2</v>
      </c>
      <c r="D852" s="2">
        <v>0.8</v>
      </c>
    </row>
    <row r="853" spans="1:4" s="24" customFormat="1" ht="15.75">
      <c r="A853" s="8">
        <v>3689</v>
      </c>
      <c r="B853" s="38" t="s">
        <v>2729</v>
      </c>
      <c r="C853" s="4">
        <v>0.1</v>
      </c>
      <c r="D853" s="2">
        <v>0.9</v>
      </c>
    </row>
    <row r="854" spans="1:4" s="24" customFormat="1" ht="15.75">
      <c r="A854" s="8">
        <v>3698</v>
      </c>
      <c r="B854" s="38" t="s">
        <v>2730</v>
      </c>
      <c r="C854" s="4">
        <v>0.3</v>
      </c>
      <c r="D854" s="2">
        <v>0.7</v>
      </c>
    </row>
    <row r="855" spans="1:4" s="24" customFormat="1" ht="15.75">
      <c r="A855" s="8">
        <v>3709</v>
      </c>
      <c r="B855" s="38" t="s">
        <v>2731</v>
      </c>
      <c r="C855" s="4">
        <v>0.1</v>
      </c>
      <c r="D855" s="2">
        <v>0.9</v>
      </c>
    </row>
    <row r="856" spans="1:4" s="24" customFormat="1" ht="15.75">
      <c r="A856" s="8">
        <v>3737</v>
      </c>
      <c r="B856" s="38" t="s">
        <v>2732</v>
      </c>
      <c r="C856" s="4">
        <v>0.1</v>
      </c>
      <c r="D856" s="2">
        <v>0.9</v>
      </c>
    </row>
    <row r="857" spans="1:4" s="24" customFormat="1" ht="15.75">
      <c r="A857" s="8">
        <v>3768</v>
      </c>
      <c r="B857" s="38" t="s">
        <v>2733</v>
      </c>
      <c r="C857" s="4">
        <v>0.1</v>
      </c>
      <c r="D857" s="2">
        <v>0.9</v>
      </c>
    </row>
    <row r="858" spans="1:4" s="24" customFormat="1" ht="15.75">
      <c r="A858" s="8">
        <v>3789</v>
      </c>
      <c r="B858" s="38" t="s">
        <v>2734</v>
      </c>
      <c r="C858" s="4">
        <v>0.1</v>
      </c>
      <c r="D858" s="2">
        <v>0.9</v>
      </c>
    </row>
    <row r="859" spans="1:4" s="24" customFormat="1" ht="15.75">
      <c r="A859" s="8">
        <v>3799</v>
      </c>
      <c r="B859" s="38" t="s">
        <v>2735</v>
      </c>
      <c r="C859" s="4">
        <v>0.5</v>
      </c>
      <c r="D859" s="2">
        <v>0.5</v>
      </c>
    </row>
    <row r="860" spans="1:4" s="24" customFormat="1" ht="15.75">
      <c r="A860" s="8">
        <v>3800</v>
      </c>
      <c r="B860" s="38" t="s">
        <v>2736</v>
      </c>
      <c r="C860" s="43">
        <v>0.5</v>
      </c>
      <c r="D860" s="2">
        <v>0.5</v>
      </c>
    </row>
    <row r="861" spans="1:4" s="24" customFormat="1" ht="15.75">
      <c r="A861" s="8">
        <v>3808</v>
      </c>
      <c r="B861" s="38" t="s">
        <v>2018</v>
      </c>
      <c r="C861" s="4">
        <v>0.6</v>
      </c>
      <c r="D861" s="2">
        <v>0.4</v>
      </c>
    </row>
    <row r="862" spans="1:4" s="24" customFormat="1" ht="15.75">
      <c r="A862" s="8">
        <v>3813</v>
      </c>
      <c r="B862" s="38" t="s">
        <v>2019</v>
      </c>
      <c r="C862" s="4">
        <v>0.5</v>
      </c>
      <c r="D862" s="2">
        <v>0.5</v>
      </c>
    </row>
    <row r="863" spans="1:4" s="24" customFormat="1" ht="15.75">
      <c r="A863" s="8">
        <v>3818</v>
      </c>
      <c r="B863" s="38" t="s">
        <v>2737</v>
      </c>
      <c r="C863" s="4">
        <v>0.5</v>
      </c>
      <c r="D863" s="2">
        <v>0.5</v>
      </c>
    </row>
    <row r="864" spans="1:4" s="24" customFormat="1" ht="15.75">
      <c r="A864" s="8">
        <v>3830</v>
      </c>
      <c r="B864" s="38" t="s">
        <v>2738</v>
      </c>
      <c r="C864" s="4">
        <v>0.1</v>
      </c>
      <c r="D864" s="2">
        <v>0.9</v>
      </c>
    </row>
    <row r="865" spans="1:4" s="24" customFormat="1" ht="15.75">
      <c r="A865" s="8">
        <v>3833</v>
      </c>
      <c r="B865" s="38" t="s">
        <v>2739</v>
      </c>
      <c r="C865" s="4">
        <v>0.1</v>
      </c>
      <c r="D865" s="2">
        <v>0.9</v>
      </c>
    </row>
    <row r="866" spans="1:4" s="24" customFormat="1" ht="15.75">
      <c r="A866" s="8">
        <v>3836</v>
      </c>
      <c r="B866" s="38" t="s">
        <v>2740</v>
      </c>
      <c r="C866" s="4">
        <v>0.5</v>
      </c>
      <c r="D866" s="2">
        <v>0.5</v>
      </c>
    </row>
    <row r="867" spans="1:4" s="24" customFormat="1" ht="15.75">
      <c r="A867" s="8">
        <v>3838</v>
      </c>
      <c r="B867" s="38" t="s">
        <v>2741</v>
      </c>
      <c r="C867" s="4">
        <v>0.3</v>
      </c>
      <c r="D867" s="2">
        <v>0.7</v>
      </c>
    </row>
    <row r="868" spans="1:4" s="24" customFormat="1" ht="15.75">
      <c r="A868" s="8">
        <v>3848</v>
      </c>
      <c r="B868" s="38" t="s">
        <v>2742</v>
      </c>
      <c r="C868" s="4">
        <v>0.1</v>
      </c>
      <c r="D868" s="2">
        <v>0.9</v>
      </c>
    </row>
    <row r="869" spans="1:4" s="24" customFormat="1" ht="15.75">
      <c r="A869" s="8">
        <v>3866</v>
      </c>
      <c r="B869" s="58" t="s">
        <v>2743</v>
      </c>
      <c r="C869" s="4">
        <v>0.3</v>
      </c>
      <c r="D869" s="2">
        <v>0.7</v>
      </c>
    </row>
    <row r="870" spans="1:4" s="24" customFormat="1" ht="15.75">
      <c r="A870" s="8">
        <v>3869</v>
      </c>
      <c r="B870" s="38" t="s">
        <v>2744</v>
      </c>
      <c r="C870" s="4">
        <v>0.1</v>
      </c>
      <c r="D870" s="2">
        <v>0.9</v>
      </c>
    </row>
    <row r="871" spans="1:4" s="24" customFormat="1" ht="15.75">
      <c r="A871" s="8">
        <v>3882</v>
      </c>
      <c r="B871" s="38" t="s">
        <v>2745</v>
      </c>
      <c r="C871" s="4">
        <v>0.1</v>
      </c>
      <c r="D871" s="2">
        <v>0.9</v>
      </c>
    </row>
    <row r="872" spans="1:4" s="24" customFormat="1" ht="15.75">
      <c r="A872" s="8">
        <v>3883</v>
      </c>
      <c r="B872" s="38" t="s">
        <v>2746</v>
      </c>
      <c r="C872" s="4">
        <v>0.5</v>
      </c>
      <c r="D872" s="2">
        <v>0.5</v>
      </c>
    </row>
    <row r="873" spans="1:4" s="24" customFormat="1" ht="15.75">
      <c r="A873" s="8">
        <v>3888</v>
      </c>
      <c r="B873" s="38" t="s">
        <v>2747</v>
      </c>
      <c r="C873" s="4">
        <v>0.6</v>
      </c>
      <c r="D873" s="2">
        <v>0.4</v>
      </c>
    </row>
    <row r="874" spans="1:4" s="24" customFormat="1" ht="15.75">
      <c r="A874" s="8">
        <v>3893</v>
      </c>
      <c r="B874" s="38" t="s">
        <v>2748</v>
      </c>
      <c r="C874" s="4">
        <v>0.1</v>
      </c>
      <c r="D874" s="2">
        <v>0.9</v>
      </c>
    </row>
    <row r="875" spans="1:4" s="24" customFormat="1" ht="15.75">
      <c r="A875" s="8">
        <v>3898</v>
      </c>
      <c r="B875" s="38" t="s">
        <v>2749</v>
      </c>
      <c r="C875" s="4">
        <v>0.75</v>
      </c>
      <c r="D875" s="2">
        <v>0.25</v>
      </c>
    </row>
    <row r="876" spans="1:4" s="24" customFormat="1" ht="15.75">
      <c r="A876" s="8">
        <v>3899</v>
      </c>
      <c r="B876" s="38" t="s">
        <v>2021</v>
      </c>
      <c r="C876" s="4">
        <v>0.6</v>
      </c>
      <c r="D876" s="2">
        <v>0.4</v>
      </c>
    </row>
    <row r="877" spans="1:4" s="24" customFormat="1" ht="15.75">
      <c r="A877" s="8">
        <v>3900</v>
      </c>
      <c r="B877" s="38" t="s">
        <v>2750</v>
      </c>
      <c r="C877" s="4">
        <v>0.55000000000000004</v>
      </c>
      <c r="D877" s="2">
        <v>0.44999999999999996</v>
      </c>
    </row>
    <row r="878" spans="1:4" s="24" customFormat="1" ht="15.75">
      <c r="A878" s="8">
        <v>3903</v>
      </c>
      <c r="B878" s="38" t="s">
        <v>2751</v>
      </c>
      <c r="C878" s="4">
        <v>0.1</v>
      </c>
      <c r="D878" s="2">
        <v>0.9</v>
      </c>
    </row>
    <row r="879" spans="1:4" s="24" customFormat="1" ht="15.75">
      <c r="A879" s="8">
        <v>3908</v>
      </c>
      <c r="B879" s="38" t="s">
        <v>2752</v>
      </c>
      <c r="C879" s="4">
        <v>0.6</v>
      </c>
      <c r="D879" s="2">
        <v>0.4</v>
      </c>
    </row>
    <row r="880" spans="1:4" s="24" customFormat="1" ht="15.75">
      <c r="A880" s="8">
        <v>3918</v>
      </c>
      <c r="B880" s="38" t="s">
        <v>2753</v>
      </c>
      <c r="C880" s="4">
        <v>0.3</v>
      </c>
      <c r="D880" s="2">
        <v>0.7</v>
      </c>
    </row>
    <row r="881" spans="1:4" s="24" customFormat="1" ht="15.75">
      <c r="A881" s="8">
        <v>3933</v>
      </c>
      <c r="B881" s="38" t="s">
        <v>2754</v>
      </c>
      <c r="C881" s="4">
        <v>0.5</v>
      </c>
      <c r="D881" s="2">
        <v>0.5</v>
      </c>
    </row>
    <row r="882" spans="1:4" s="24" customFormat="1" ht="15.75">
      <c r="A882" s="8">
        <v>3948</v>
      </c>
      <c r="B882" s="38" t="s">
        <v>2755</v>
      </c>
      <c r="C882" s="4">
        <v>0.15</v>
      </c>
      <c r="D882" s="2">
        <v>0.85</v>
      </c>
    </row>
    <row r="883" spans="1:4" s="24" customFormat="1" ht="15.75">
      <c r="A883" s="8">
        <v>3958</v>
      </c>
      <c r="B883" s="38" t="s">
        <v>2756</v>
      </c>
      <c r="C883" s="4">
        <v>0.6</v>
      </c>
      <c r="D883" s="2">
        <v>0.4</v>
      </c>
    </row>
    <row r="884" spans="1:4" s="24" customFormat="1" ht="15.75">
      <c r="A884" s="8">
        <v>3968</v>
      </c>
      <c r="B884" s="38" t="s">
        <v>2024</v>
      </c>
      <c r="C884" s="4">
        <v>0.8</v>
      </c>
      <c r="D884" s="2">
        <v>0.19999999999999996</v>
      </c>
    </row>
    <row r="885" spans="1:4" s="24" customFormat="1" ht="15.75">
      <c r="A885" s="8">
        <v>3969</v>
      </c>
      <c r="B885" s="38" t="s">
        <v>2757</v>
      </c>
      <c r="C885" s="4">
        <v>0.6</v>
      </c>
      <c r="D885" s="2">
        <v>0.4</v>
      </c>
    </row>
    <row r="886" spans="1:4" s="24" customFormat="1" ht="15.75">
      <c r="A886" s="8">
        <v>3983</v>
      </c>
      <c r="B886" s="38" t="s">
        <v>2758</v>
      </c>
      <c r="C886" s="4">
        <v>0.6</v>
      </c>
      <c r="D886" s="2">
        <v>0.4</v>
      </c>
    </row>
    <row r="887" spans="1:4" s="24" customFormat="1" ht="15.75">
      <c r="A887" s="8">
        <v>3988</v>
      </c>
      <c r="B887" s="38" t="s">
        <v>2759</v>
      </c>
      <c r="C887" s="4">
        <v>0.85</v>
      </c>
      <c r="D887" s="2">
        <v>0.15000000000000002</v>
      </c>
    </row>
    <row r="888" spans="1:4" s="24" customFormat="1" ht="15.75">
      <c r="A888" s="8">
        <v>3993</v>
      </c>
      <c r="B888" s="38" t="s">
        <v>2760</v>
      </c>
      <c r="C888" s="4">
        <v>0.6</v>
      </c>
      <c r="D888" s="2">
        <v>0.4</v>
      </c>
    </row>
    <row r="889" spans="1:4" s="24" customFormat="1" ht="15.75">
      <c r="A889" s="8">
        <v>3996</v>
      </c>
      <c r="B889" s="38" t="s">
        <v>2761</v>
      </c>
      <c r="C889" s="4">
        <v>0.1</v>
      </c>
      <c r="D889" s="2">
        <v>0.9</v>
      </c>
    </row>
    <row r="890" spans="1:4" s="24" customFormat="1" ht="15.75">
      <c r="A890" s="8">
        <v>3998</v>
      </c>
      <c r="B890" s="38" t="s">
        <v>2762</v>
      </c>
      <c r="C890" s="4">
        <v>0.3</v>
      </c>
      <c r="D890" s="2">
        <v>0.7</v>
      </c>
    </row>
    <row r="891" spans="1:4" s="24" customFormat="1" ht="15.75">
      <c r="A891" s="8">
        <v>4228</v>
      </c>
      <c r="B891" s="38" t="s">
        <v>2763</v>
      </c>
      <c r="C891" s="4">
        <v>0.95</v>
      </c>
      <c r="D891" s="2">
        <v>5.0000000000000044E-2</v>
      </c>
    </row>
    <row r="892" spans="1:4" s="24" customFormat="1" ht="15.75">
      <c r="A892" s="8">
        <v>4231</v>
      </c>
      <c r="B892" s="38" t="s">
        <v>2764</v>
      </c>
      <c r="C892" s="4">
        <v>0.95</v>
      </c>
      <c r="D892" s="2">
        <v>5.0000000000000044E-2</v>
      </c>
    </row>
    <row r="893" spans="1:4" s="24" customFormat="1" ht="15.75">
      <c r="A893" s="8">
        <v>6030</v>
      </c>
      <c r="B893" s="38" t="s">
        <v>2765</v>
      </c>
      <c r="C893" s="4">
        <v>0.75</v>
      </c>
      <c r="D893" s="2">
        <v>0.25</v>
      </c>
    </row>
    <row r="894" spans="1:4" s="24" customFormat="1" ht="15.75">
      <c r="A894" s="8">
        <v>6038</v>
      </c>
      <c r="B894" s="38" t="s">
        <v>2766</v>
      </c>
      <c r="C894" s="4">
        <v>0.1</v>
      </c>
      <c r="D894" s="2">
        <v>0.9</v>
      </c>
    </row>
    <row r="895" spans="1:4" s="24" customFormat="1" ht="15.75">
      <c r="A895" s="8">
        <v>6060</v>
      </c>
      <c r="B895" s="38" t="s">
        <v>2767</v>
      </c>
      <c r="C895" s="4">
        <v>0.65</v>
      </c>
      <c r="D895" s="2">
        <v>0.35</v>
      </c>
    </row>
    <row r="896" spans="1:4" s="24" customFormat="1" ht="15.75">
      <c r="A896" s="8">
        <v>6066</v>
      </c>
      <c r="B896" s="38" t="s">
        <v>2768</v>
      </c>
      <c r="C896" s="4">
        <v>0.55000000000000004</v>
      </c>
      <c r="D896" s="2">
        <v>0.44999999999999996</v>
      </c>
    </row>
    <row r="897" spans="1:4" s="24" customFormat="1" ht="15.75">
      <c r="A897" s="8">
        <v>6068</v>
      </c>
      <c r="B897" s="38" t="s">
        <v>2769</v>
      </c>
      <c r="C897" s="4">
        <v>0.1</v>
      </c>
      <c r="D897" s="2">
        <v>0.9</v>
      </c>
    </row>
    <row r="898" spans="1:4" s="24" customFormat="1" ht="15.75">
      <c r="A898" s="8">
        <v>6080</v>
      </c>
      <c r="B898" s="38" t="s">
        <v>2770</v>
      </c>
      <c r="C898" s="4">
        <v>0.1</v>
      </c>
      <c r="D898" s="2">
        <v>0.9</v>
      </c>
    </row>
    <row r="899" spans="1:4" s="24" customFormat="1" ht="15.75">
      <c r="A899" s="8">
        <v>6088</v>
      </c>
      <c r="B899" s="38" t="s">
        <v>2771</v>
      </c>
      <c r="C899" s="4">
        <v>0.2</v>
      </c>
      <c r="D899" s="2">
        <v>0.8</v>
      </c>
    </row>
    <row r="900" spans="1:4" s="24" customFormat="1" ht="15.75">
      <c r="A900" s="8">
        <v>6099</v>
      </c>
      <c r="B900" s="38" t="s">
        <v>2772</v>
      </c>
      <c r="C900" s="4">
        <v>0.8</v>
      </c>
      <c r="D900" s="2">
        <v>0.19999999999999996</v>
      </c>
    </row>
    <row r="901" spans="1:4" s="24" customFormat="1" ht="15.75">
      <c r="A901" s="8">
        <v>6113</v>
      </c>
      <c r="B901" s="38" t="s">
        <v>2773</v>
      </c>
      <c r="C901" s="4">
        <v>0.1</v>
      </c>
      <c r="D901" s="2">
        <v>0.9</v>
      </c>
    </row>
    <row r="902" spans="1:4" s="24" customFormat="1" ht="15.75">
      <c r="A902" s="8">
        <v>6116</v>
      </c>
      <c r="B902" s="38" t="s">
        <v>2774</v>
      </c>
      <c r="C902" s="4">
        <v>0.1</v>
      </c>
      <c r="D902" s="2">
        <v>0.9</v>
      </c>
    </row>
    <row r="903" spans="1:4" s="24" customFormat="1" ht="15.75">
      <c r="A903" s="8">
        <v>6118</v>
      </c>
      <c r="B903" s="38" t="s">
        <v>2775</v>
      </c>
      <c r="C903" s="4">
        <v>0.1</v>
      </c>
      <c r="D903" s="2">
        <v>0.9</v>
      </c>
    </row>
    <row r="904" spans="1:4" s="24" customFormat="1" ht="15.75">
      <c r="A904" s="8">
        <v>6122</v>
      </c>
      <c r="B904" s="38" t="s">
        <v>2776</v>
      </c>
      <c r="C904" s="4">
        <v>0.2</v>
      </c>
      <c r="D904" s="2">
        <v>0.8</v>
      </c>
    </row>
    <row r="905" spans="1:4" s="24" customFormat="1" ht="15.75">
      <c r="A905" s="8">
        <v>6123</v>
      </c>
      <c r="B905" s="38" t="s">
        <v>2777</v>
      </c>
      <c r="C905" s="4">
        <v>0.1</v>
      </c>
      <c r="D905" s="2">
        <v>0.9</v>
      </c>
    </row>
    <row r="906" spans="1:4" s="24" customFormat="1" ht="15.75">
      <c r="A906" s="8">
        <v>6128</v>
      </c>
      <c r="B906" s="38" t="s">
        <v>2778</v>
      </c>
      <c r="C906" s="4">
        <v>0.1</v>
      </c>
      <c r="D906" s="2">
        <v>0.9</v>
      </c>
    </row>
    <row r="907" spans="1:4" s="24" customFormat="1" ht="15.75">
      <c r="A907" s="8">
        <v>6133</v>
      </c>
      <c r="B907" s="38" t="s">
        <v>2779</v>
      </c>
      <c r="C907" s="4">
        <v>0.1</v>
      </c>
      <c r="D907" s="2">
        <v>0.9</v>
      </c>
    </row>
    <row r="908" spans="1:4" s="24" customFormat="1" ht="15.75">
      <c r="A908" s="8">
        <v>6136</v>
      </c>
      <c r="B908" s="38" t="s">
        <v>2780</v>
      </c>
      <c r="C908" s="4">
        <v>0.1</v>
      </c>
      <c r="D908" s="2">
        <v>0.9</v>
      </c>
    </row>
    <row r="909" spans="1:4" s="24" customFormat="1" ht="15.75">
      <c r="A909" s="8">
        <v>6138</v>
      </c>
      <c r="B909" s="38" t="s">
        <v>2781</v>
      </c>
      <c r="C909" s="4">
        <v>0.3</v>
      </c>
      <c r="D909" s="2">
        <v>0.7</v>
      </c>
    </row>
    <row r="910" spans="1:4" s="24" customFormat="1" ht="15.75">
      <c r="A910" s="8">
        <v>6139</v>
      </c>
      <c r="B910" s="38" t="s">
        <v>2782</v>
      </c>
      <c r="C910" s="4">
        <v>0.5</v>
      </c>
      <c r="D910" s="2">
        <v>0.5</v>
      </c>
    </row>
    <row r="911" spans="1:4" s="24" customFormat="1" ht="15.75">
      <c r="A911" s="8">
        <v>6163</v>
      </c>
      <c r="B911" s="38" t="s">
        <v>2783</v>
      </c>
      <c r="C911" s="4">
        <v>0.1</v>
      </c>
      <c r="D911" s="2">
        <v>0.9</v>
      </c>
    </row>
    <row r="912" spans="1:4" s="24" customFormat="1" ht="15.75">
      <c r="A912" s="8">
        <v>6166</v>
      </c>
      <c r="B912" s="38" t="s">
        <v>2784</v>
      </c>
      <c r="C912" s="4">
        <v>0.1</v>
      </c>
      <c r="D912" s="2">
        <v>0.9</v>
      </c>
    </row>
    <row r="913" spans="1:4" s="24" customFormat="1" ht="15.75">
      <c r="A913" s="8">
        <v>6169</v>
      </c>
      <c r="B913" s="38" t="s">
        <v>2785</v>
      </c>
      <c r="C913" s="4">
        <v>0.1</v>
      </c>
      <c r="D913" s="2">
        <v>0.9</v>
      </c>
    </row>
    <row r="914" spans="1:4" s="24" customFormat="1" ht="15.75">
      <c r="A914" s="8">
        <v>6178</v>
      </c>
      <c r="B914" s="38" t="s">
        <v>2786</v>
      </c>
      <c r="C914" s="4">
        <v>0.65</v>
      </c>
      <c r="D914" s="2">
        <v>0.35</v>
      </c>
    </row>
    <row r="915" spans="1:4" s="24" customFormat="1" ht="15.75">
      <c r="A915" s="8">
        <v>6183</v>
      </c>
      <c r="B915" s="38" t="s">
        <v>2787</v>
      </c>
      <c r="C915" s="4">
        <v>0.1</v>
      </c>
      <c r="D915" s="2">
        <v>0.9</v>
      </c>
    </row>
    <row r="916" spans="1:4" s="24" customFormat="1" ht="15.75">
      <c r="A916" s="8">
        <v>6188</v>
      </c>
      <c r="B916" s="38" t="s">
        <v>2788</v>
      </c>
      <c r="C916" s="4">
        <v>0.1</v>
      </c>
      <c r="D916" s="2">
        <v>0.9</v>
      </c>
    </row>
    <row r="917" spans="1:4" s="24" customFormat="1" ht="15.75">
      <c r="A917" s="8">
        <v>6189</v>
      </c>
      <c r="B917" s="38" t="s">
        <v>2789</v>
      </c>
      <c r="C917" s="4">
        <v>0.1</v>
      </c>
      <c r="D917" s="2">
        <v>0.9</v>
      </c>
    </row>
    <row r="918" spans="1:4" s="24" customFormat="1" ht="15.75">
      <c r="A918" s="8">
        <v>6198</v>
      </c>
      <c r="B918" s="38" t="s">
        <v>2790</v>
      </c>
      <c r="C918" s="4">
        <v>0.1</v>
      </c>
      <c r="D918" s="2">
        <v>0.9</v>
      </c>
    </row>
    <row r="919" spans="1:4" s="24" customFormat="1" ht="15.75">
      <c r="A919" s="8">
        <v>6808</v>
      </c>
      <c r="B919" s="38" t="s">
        <v>2791</v>
      </c>
      <c r="C919" s="4">
        <v>0.6</v>
      </c>
      <c r="D919" s="2">
        <v>0.4</v>
      </c>
    </row>
    <row r="920" spans="1:4" s="24" customFormat="1" ht="15.75">
      <c r="A920" s="8">
        <v>6816</v>
      </c>
      <c r="B920" s="38" t="s">
        <v>2792</v>
      </c>
      <c r="C920" s="4">
        <v>0.1</v>
      </c>
      <c r="D920" s="2">
        <v>0.9</v>
      </c>
    </row>
    <row r="921" spans="1:4" s="24" customFormat="1" ht="15.75">
      <c r="A921" s="8">
        <v>6818</v>
      </c>
      <c r="B921" s="38" t="s">
        <v>2029</v>
      </c>
      <c r="C921" s="4">
        <v>0.8</v>
      </c>
      <c r="D921" s="2">
        <v>0.19999999999999996</v>
      </c>
    </row>
    <row r="922" spans="1:4" s="24" customFormat="1" ht="15.75">
      <c r="A922" s="8">
        <v>6823</v>
      </c>
      <c r="B922" s="38" t="s">
        <v>2793</v>
      </c>
      <c r="C922" s="4">
        <v>0.75</v>
      </c>
      <c r="D922" s="2">
        <v>0.25</v>
      </c>
    </row>
    <row r="923" spans="1:4" s="24" customFormat="1" ht="15.75">
      <c r="A923" s="8">
        <v>6826</v>
      </c>
      <c r="B923" s="38" t="s">
        <v>2794</v>
      </c>
      <c r="C923" s="4">
        <v>0.1</v>
      </c>
      <c r="D923" s="2">
        <v>0.9</v>
      </c>
    </row>
    <row r="924" spans="1:4" s="24" customFormat="1" ht="15.75">
      <c r="A924" s="8">
        <v>6828</v>
      </c>
      <c r="B924" s="38" t="s">
        <v>2795</v>
      </c>
      <c r="C924" s="4">
        <v>0.2</v>
      </c>
      <c r="D924" s="2">
        <v>0.8</v>
      </c>
    </row>
    <row r="925" spans="1:4" s="24" customFormat="1" ht="15.75">
      <c r="A925" s="8">
        <v>6830</v>
      </c>
      <c r="B925" s="38" t="s">
        <v>2796</v>
      </c>
      <c r="C925" s="4">
        <v>0.1</v>
      </c>
      <c r="D925" s="2">
        <v>0.9</v>
      </c>
    </row>
    <row r="926" spans="1:4" s="24" customFormat="1" ht="15.75">
      <c r="A926" s="8">
        <v>6833</v>
      </c>
      <c r="B926" s="38" t="s">
        <v>2797</v>
      </c>
      <c r="C926" s="4">
        <v>0.1</v>
      </c>
      <c r="D926" s="2">
        <v>0.9</v>
      </c>
    </row>
    <row r="927" spans="1:4" s="24" customFormat="1" ht="15.75">
      <c r="A927" s="8">
        <v>6836</v>
      </c>
      <c r="B927" s="38" t="s">
        <v>2798</v>
      </c>
      <c r="C927" s="4">
        <v>0.5</v>
      </c>
      <c r="D927" s="2">
        <v>0.5</v>
      </c>
    </row>
    <row r="928" spans="1:4" s="24" customFormat="1" ht="15.75">
      <c r="A928" s="8">
        <v>6837</v>
      </c>
      <c r="B928" s="38" t="s">
        <v>2799</v>
      </c>
      <c r="C928" s="4">
        <v>0.75</v>
      </c>
      <c r="D928" s="2">
        <v>0.25</v>
      </c>
    </row>
    <row r="929" spans="1:4" s="24" customFormat="1" ht="15.75">
      <c r="A929" s="8">
        <v>6838</v>
      </c>
      <c r="B929" s="38" t="s">
        <v>2800</v>
      </c>
      <c r="C929" s="4">
        <v>0.2</v>
      </c>
      <c r="D929" s="2">
        <v>0.8</v>
      </c>
    </row>
    <row r="930" spans="1:4" s="24" customFormat="1" ht="15.75">
      <c r="A930" s="8">
        <v>6839</v>
      </c>
      <c r="B930" s="38" t="s">
        <v>2801</v>
      </c>
      <c r="C930" s="4">
        <v>0.2</v>
      </c>
      <c r="D930" s="2">
        <v>0.8</v>
      </c>
    </row>
    <row r="931" spans="1:4" s="24" customFormat="1" ht="15.75">
      <c r="A931" s="8">
        <v>6858</v>
      </c>
      <c r="B931" s="38" t="s">
        <v>2802</v>
      </c>
      <c r="C931" s="4">
        <v>0.1</v>
      </c>
      <c r="D931" s="2">
        <v>0.9</v>
      </c>
    </row>
    <row r="932" spans="1:4" s="24" customFormat="1" ht="15.75">
      <c r="A932" s="8">
        <v>6865</v>
      </c>
      <c r="B932" s="38" t="s">
        <v>2803</v>
      </c>
      <c r="C932" s="4">
        <v>0.1</v>
      </c>
      <c r="D932" s="2">
        <v>0.9</v>
      </c>
    </row>
    <row r="933" spans="1:4" s="24" customFormat="1" ht="15.75">
      <c r="A933" s="8">
        <v>6868</v>
      </c>
      <c r="B933" s="38" t="s">
        <v>2804</v>
      </c>
      <c r="C933" s="4">
        <v>0.2</v>
      </c>
      <c r="D933" s="2">
        <v>0.8</v>
      </c>
    </row>
    <row r="934" spans="1:4" s="24" customFormat="1" ht="15.75">
      <c r="A934" s="8">
        <v>6869</v>
      </c>
      <c r="B934" s="38" t="s">
        <v>2805</v>
      </c>
      <c r="C934" s="4">
        <v>0.4</v>
      </c>
      <c r="D934" s="2">
        <v>0.6</v>
      </c>
    </row>
    <row r="935" spans="1:4" s="24" customFormat="1" ht="15.75">
      <c r="A935" s="8">
        <v>6881</v>
      </c>
      <c r="B935" s="44" t="s">
        <v>2806</v>
      </c>
      <c r="C935" s="4">
        <v>0.8</v>
      </c>
      <c r="D935" s="2">
        <v>0.19999999999999996</v>
      </c>
    </row>
    <row r="936" spans="1:4" s="24" customFormat="1" ht="15.75">
      <c r="A936" s="8">
        <v>6882</v>
      </c>
      <c r="B936" s="44" t="s">
        <v>2807</v>
      </c>
      <c r="C936" s="4">
        <v>0.4</v>
      </c>
      <c r="D936" s="2">
        <v>0.6</v>
      </c>
    </row>
    <row r="937" spans="1:4" s="24" customFormat="1" ht="15.75">
      <c r="A937" s="8">
        <v>6885</v>
      </c>
      <c r="B937" s="44" t="s">
        <v>2808</v>
      </c>
      <c r="C937" s="4">
        <v>0.2</v>
      </c>
      <c r="D937" s="2">
        <v>0.8</v>
      </c>
    </row>
    <row r="938" spans="1:4" s="24" customFormat="1" ht="15.75">
      <c r="A938" s="8">
        <v>6886</v>
      </c>
      <c r="B938" s="44" t="s">
        <v>2809</v>
      </c>
      <c r="C938" s="4">
        <v>0.8</v>
      </c>
      <c r="D938" s="2">
        <v>0.19999999999999996</v>
      </c>
    </row>
    <row r="939" spans="1:4" s="24" customFormat="1" ht="15.75">
      <c r="A939" s="8">
        <v>6888</v>
      </c>
      <c r="B939" s="44" t="s">
        <v>2810</v>
      </c>
      <c r="C939" s="4">
        <v>0.1</v>
      </c>
      <c r="D939" s="2">
        <v>0.9</v>
      </c>
    </row>
    <row r="940" spans="1:4" s="24" customFormat="1" ht="15.75">
      <c r="A940" s="8">
        <v>6889</v>
      </c>
      <c r="B940" s="38" t="s">
        <v>600</v>
      </c>
      <c r="C940" s="4">
        <v>0.5</v>
      </c>
      <c r="D940" s="2">
        <v>0.5</v>
      </c>
    </row>
    <row r="941" spans="1:4" s="24" customFormat="1" ht="15.75">
      <c r="A941" s="8">
        <v>6893</v>
      </c>
      <c r="B941" s="38" t="s">
        <v>2811</v>
      </c>
      <c r="C941" s="4">
        <v>0.1</v>
      </c>
      <c r="D941" s="2">
        <v>0.9</v>
      </c>
    </row>
    <row r="942" spans="1:4" s="24" customFormat="1" ht="15.75">
      <c r="A942" s="8">
        <v>6896</v>
      </c>
      <c r="B942" s="38" t="s">
        <v>2812</v>
      </c>
      <c r="C942" s="4">
        <v>0.1</v>
      </c>
      <c r="D942" s="2">
        <v>0.9</v>
      </c>
    </row>
    <row r="943" spans="1:4" s="24" customFormat="1" ht="15.75">
      <c r="A943" s="8">
        <v>6898</v>
      </c>
      <c r="B943" s="38" t="s">
        <v>2813</v>
      </c>
      <c r="C943" s="4">
        <v>0.1</v>
      </c>
      <c r="D943" s="2">
        <v>0.9</v>
      </c>
    </row>
    <row r="944" spans="1:4" s="24" customFormat="1" ht="15.75">
      <c r="A944" s="8">
        <v>6899</v>
      </c>
      <c r="B944" s="38" t="s">
        <v>2814</v>
      </c>
      <c r="C944" s="4">
        <v>0.1</v>
      </c>
      <c r="D944" s="2">
        <v>0.9</v>
      </c>
    </row>
    <row r="945" spans="1:4" s="24" customFormat="1" ht="15.75">
      <c r="A945" s="8">
        <v>7200</v>
      </c>
      <c r="B945" s="38" t="s">
        <v>2815</v>
      </c>
      <c r="C945" s="4">
        <v>0.7</v>
      </c>
      <c r="D945" s="2">
        <v>0.30000000000000004</v>
      </c>
    </row>
    <row r="946" spans="1:4" s="24" customFormat="1" ht="15.75">
      <c r="A946" s="8">
        <v>7288</v>
      </c>
      <c r="B946" s="38" t="s">
        <v>2816</v>
      </c>
      <c r="C946" s="4">
        <v>0.7</v>
      </c>
      <c r="D946" s="2">
        <v>0.30000000000000004</v>
      </c>
    </row>
    <row r="947" spans="1:4" s="24" customFormat="1" ht="15.75">
      <c r="A947" s="8">
        <v>7300</v>
      </c>
      <c r="B947" s="38" t="s">
        <v>2817</v>
      </c>
      <c r="C947" s="4">
        <v>0.7</v>
      </c>
      <c r="D947" s="2">
        <v>0.30000000000000004</v>
      </c>
    </row>
    <row r="948" spans="1:4" s="24" customFormat="1" ht="15.75">
      <c r="A948" s="8">
        <v>7388</v>
      </c>
      <c r="B948" s="38" t="s">
        <v>2818</v>
      </c>
      <c r="C948" s="4">
        <v>0.7</v>
      </c>
      <c r="D948" s="2">
        <v>0.30000000000000004</v>
      </c>
    </row>
    <row r="949" spans="1:4" s="24" customFormat="1" ht="15.75">
      <c r="A949" s="8">
        <v>80737</v>
      </c>
      <c r="B949" s="38" t="s">
        <v>2033</v>
      </c>
      <c r="C949" s="4">
        <v>0.7</v>
      </c>
      <c r="D949" s="2">
        <v>0.30000000000000004</v>
      </c>
    </row>
    <row r="950" spans="1:4" s="24" customFormat="1" ht="15.75">
      <c r="A950" s="8">
        <v>82811</v>
      </c>
      <c r="B950" s="38" t="s">
        <v>2819</v>
      </c>
      <c r="C950" s="4">
        <v>0.3</v>
      </c>
      <c r="D950" s="2">
        <v>0.7</v>
      </c>
    </row>
    <row r="951" spans="1:4" s="24" customFormat="1" ht="15.75">
      <c r="A951" s="8">
        <v>82822</v>
      </c>
      <c r="B951" s="38" t="s">
        <v>2672</v>
      </c>
      <c r="C951" s="4">
        <v>0.8</v>
      </c>
      <c r="D951" s="2">
        <v>0.19999999999999996</v>
      </c>
    </row>
    <row r="952" spans="1:4" s="24" customFormat="1" ht="15.75">
      <c r="A952" s="8">
        <v>82823</v>
      </c>
      <c r="B952" s="38" t="s">
        <v>2820</v>
      </c>
      <c r="C952" s="4">
        <v>0.8</v>
      </c>
      <c r="D952" s="2">
        <v>0.19999999999999996</v>
      </c>
    </row>
    <row r="953" spans="1:4" s="24" customFormat="1" ht="15.75">
      <c r="A953" s="8">
        <v>82828</v>
      </c>
      <c r="B953" s="38" t="s">
        <v>2675</v>
      </c>
      <c r="C953" s="4">
        <v>0.8</v>
      </c>
      <c r="D953" s="2">
        <v>0.19999999999999996</v>
      </c>
    </row>
    <row r="954" spans="1:4" s="24" customFormat="1" ht="15.75">
      <c r="A954" s="8">
        <v>83081</v>
      </c>
      <c r="B954" s="38" t="s">
        <v>2689</v>
      </c>
      <c r="C954" s="4">
        <v>0.2</v>
      </c>
      <c r="D954" s="2">
        <v>0.8</v>
      </c>
    </row>
    <row r="955" spans="1:4" s="24" customFormat="1" ht="15.75">
      <c r="A955" s="8">
        <v>83100</v>
      </c>
      <c r="B955" s="38" t="s">
        <v>2821</v>
      </c>
      <c r="C955" s="4">
        <v>0.2</v>
      </c>
      <c r="D955" s="2">
        <v>0.8</v>
      </c>
    </row>
    <row r="956" spans="1:4" s="24" customFormat="1" ht="15.75">
      <c r="A956" s="8">
        <v>83118</v>
      </c>
      <c r="B956" s="38" t="s">
        <v>2822</v>
      </c>
      <c r="C956" s="4">
        <v>0.2</v>
      </c>
      <c r="D956" s="2">
        <v>0.8</v>
      </c>
    </row>
    <row r="957" spans="1:4" s="24" customFormat="1" ht="15.75">
      <c r="A957" s="8">
        <v>83128</v>
      </c>
      <c r="B957" s="38" t="s">
        <v>2823</v>
      </c>
      <c r="C957" s="4">
        <v>0.2</v>
      </c>
      <c r="D957" s="2">
        <v>0.8</v>
      </c>
    </row>
    <row r="958" spans="1:4" s="24" customFormat="1" ht="15.75">
      <c r="A958" s="8">
        <v>83147</v>
      </c>
      <c r="B958" s="38" t="s">
        <v>2824</v>
      </c>
      <c r="C958" s="4">
        <v>0.2</v>
      </c>
      <c r="D958" s="2">
        <v>0.8</v>
      </c>
    </row>
    <row r="959" spans="1:4" s="24" customFormat="1" ht="15.75">
      <c r="A959" s="8">
        <v>83168</v>
      </c>
      <c r="B959" s="38" t="s">
        <v>2825</v>
      </c>
      <c r="C959" s="4">
        <v>0.2</v>
      </c>
      <c r="D959" s="2">
        <v>0.8</v>
      </c>
    </row>
    <row r="960" spans="1:4" s="24" customFormat="1" ht="15.75">
      <c r="A960" s="8">
        <v>83188</v>
      </c>
      <c r="B960" s="38" t="s">
        <v>2694</v>
      </c>
      <c r="C960" s="4">
        <v>0.8</v>
      </c>
      <c r="D960" s="2">
        <v>0.19999999999999996</v>
      </c>
    </row>
    <row r="961" spans="1:4" s="24" customFormat="1" ht="15" customHeight="1">
      <c r="A961" s="8">
        <v>83199</v>
      </c>
      <c r="B961" s="38" t="s">
        <v>2826</v>
      </c>
      <c r="C961" s="4">
        <v>0.2</v>
      </c>
      <c r="D961" s="2">
        <v>0.8</v>
      </c>
    </row>
    <row r="962" spans="1:4" s="24" customFormat="1" ht="15.75">
      <c r="A962" s="8">
        <v>86636</v>
      </c>
      <c r="B962" s="38" t="s">
        <v>2827</v>
      </c>
      <c r="C962" s="4">
        <v>0.95</v>
      </c>
      <c r="D962" s="2">
        <v>5.0000000000000044E-2</v>
      </c>
    </row>
    <row r="963" spans="1:4" s="24" customFormat="1" ht="15.75">
      <c r="A963" s="8">
        <v>86647</v>
      </c>
      <c r="B963" s="38" t="s">
        <v>2828</v>
      </c>
      <c r="C963" s="4">
        <v>0.95</v>
      </c>
      <c r="D963" s="2">
        <v>5.0000000000000044E-2</v>
      </c>
    </row>
    <row r="964" spans="1:4" s="24" customFormat="1" ht="15.75">
      <c r="A964" s="8">
        <v>87001</v>
      </c>
      <c r="B964" s="38" t="s">
        <v>2829</v>
      </c>
      <c r="C964" s="4">
        <v>0.7</v>
      </c>
      <c r="D964" s="2">
        <v>0.30000000000000004</v>
      </c>
    </row>
    <row r="965" spans="1:4" s="24" customFormat="1" ht="15.75"/>
    <row r="966" spans="1:4" ht="34.5" customHeight="1">
      <c r="B966" s="10" t="s">
        <v>2830</v>
      </c>
    </row>
    <row r="967" spans="1:4">
      <c r="A967" s="1"/>
      <c r="B967" s="1"/>
      <c r="C967" s="1"/>
      <c r="D967" s="1"/>
    </row>
    <row r="968" spans="1:4" ht="204" customHeight="1">
      <c r="A968" s="1"/>
      <c r="B968" s="1"/>
      <c r="C968" s="1"/>
      <c r="D968" s="1"/>
    </row>
    <row r="969" spans="1:4" ht="36.75" customHeight="1">
      <c r="A969" s="5"/>
      <c r="B969" s="5"/>
      <c r="C969" s="32"/>
      <c r="D969" s="33" t="s">
        <v>2831</v>
      </c>
    </row>
    <row r="970" spans="1:4">
      <c r="A970" s="34" t="s">
        <v>2832</v>
      </c>
      <c r="B970" s="35" t="s">
        <v>2833</v>
      </c>
      <c r="C970" s="36" t="s">
        <v>2834</v>
      </c>
      <c r="D970" s="37" t="s">
        <v>2038</v>
      </c>
    </row>
    <row r="971" spans="1:4" s="24" customFormat="1" ht="15.75">
      <c r="A971" s="8">
        <v>600000</v>
      </c>
      <c r="B971" s="38" t="s">
        <v>2835</v>
      </c>
      <c r="C971" s="4">
        <v>0.7</v>
      </c>
      <c r="D971" s="2">
        <v>0.30000000000000004</v>
      </c>
    </row>
    <row r="972" spans="1:4" s="24" customFormat="1" ht="15.75">
      <c r="A972" s="8">
        <v>600007</v>
      </c>
      <c r="B972" s="38" t="s">
        <v>2836</v>
      </c>
      <c r="C972" s="4">
        <v>0.3</v>
      </c>
      <c r="D972" s="2">
        <v>0.7</v>
      </c>
    </row>
    <row r="973" spans="1:4" s="24" customFormat="1" ht="15.75">
      <c r="A973" s="8">
        <v>600008</v>
      </c>
      <c r="B973" s="38" t="s">
        <v>2837</v>
      </c>
      <c r="C973" s="4">
        <v>0.5</v>
      </c>
      <c r="D973" s="2">
        <v>0.5</v>
      </c>
    </row>
    <row r="974" spans="1:4" s="24" customFormat="1" ht="15.75">
      <c r="A974" s="8">
        <v>600009</v>
      </c>
      <c r="B974" s="38" t="s">
        <v>2838</v>
      </c>
      <c r="C974" s="4">
        <v>0.6</v>
      </c>
      <c r="D974" s="2">
        <v>0.4</v>
      </c>
    </row>
    <row r="975" spans="1:4" s="24" customFormat="1" ht="15.75">
      <c r="A975" s="8">
        <v>600010</v>
      </c>
      <c r="B975" s="38" t="s">
        <v>2839</v>
      </c>
      <c r="C975" s="4">
        <v>0.6</v>
      </c>
      <c r="D975" s="2">
        <v>0.4</v>
      </c>
    </row>
    <row r="976" spans="1:4" s="24" customFormat="1" ht="15.75">
      <c r="A976" s="8">
        <v>600011</v>
      </c>
      <c r="B976" s="38" t="s">
        <v>2840</v>
      </c>
      <c r="C976" s="4">
        <v>0.5</v>
      </c>
      <c r="D976" s="2">
        <v>0.5</v>
      </c>
    </row>
    <row r="977" spans="1:4" s="24" customFormat="1" ht="15.75">
      <c r="A977" s="8">
        <v>600015</v>
      </c>
      <c r="B977" s="38" t="s">
        <v>2841</v>
      </c>
      <c r="C977" s="4">
        <v>0.6</v>
      </c>
      <c r="D977" s="2">
        <v>0.4</v>
      </c>
    </row>
    <row r="978" spans="1:4" s="24" customFormat="1" ht="15.75">
      <c r="A978" s="8">
        <v>600016</v>
      </c>
      <c r="B978" s="38" t="s">
        <v>2842</v>
      </c>
      <c r="C978" s="4">
        <v>0.6</v>
      </c>
      <c r="D978" s="2">
        <v>0.4</v>
      </c>
    </row>
    <row r="979" spans="1:4" s="24" customFormat="1" ht="15.75">
      <c r="A979" s="8">
        <v>600018</v>
      </c>
      <c r="B979" s="38" t="s">
        <v>2843</v>
      </c>
      <c r="C979" s="4">
        <v>0.5</v>
      </c>
      <c r="D979" s="2">
        <v>0.5</v>
      </c>
    </row>
    <row r="980" spans="1:4" s="24" customFormat="1" ht="15.75">
      <c r="A980" s="8">
        <v>600019</v>
      </c>
      <c r="B980" s="38" t="s">
        <v>2844</v>
      </c>
      <c r="C980" s="4">
        <v>0.6</v>
      </c>
      <c r="D980" s="2">
        <v>0.4</v>
      </c>
    </row>
    <row r="981" spans="1:4" s="24" customFormat="1" ht="15.75">
      <c r="A981" s="8">
        <v>600021</v>
      </c>
      <c r="B981" s="38" t="s">
        <v>2845</v>
      </c>
      <c r="C981" s="4">
        <v>0.4</v>
      </c>
      <c r="D981" s="2">
        <v>0.6</v>
      </c>
    </row>
    <row r="982" spans="1:4" s="24" customFormat="1" ht="15.75">
      <c r="A982" s="8">
        <v>600023</v>
      </c>
      <c r="B982" s="38" t="s">
        <v>2846</v>
      </c>
      <c r="C982" s="4">
        <v>0.6</v>
      </c>
      <c r="D982" s="2">
        <v>0.4</v>
      </c>
    </row>
    <row r="983" spans="1:4" s="24" customFormat="1" ht="15.75">
      <c r="A983" s="8">
        <v>600026</v>
      </c>
      <c r="B983" s="38" t="s">
        <v>2847</v>
      </c>
      <c r="C983" s="4">
        <v>0.5</v>
      </c>
      <c r="D983" s="2">
        <v>0.5</v>
      </c>
    </row>
    <row r="984" spans="1:4" s="24" customFormat="1" ht="15.75">
      <c r="A984" s="8">
        <v>600027</v>
      </c>
      <c r="B984" s="38" t="s">
        <v>2848</v>
      </c>
      <c r="C984" s="4">
        <v>0.6</v>
      </c>
      <c r="D984" s="2">
        <v>0.4</v>
      </c>
    </row>
    <row r="985" spans="1:4" s="24" customFormat="1" ht="15.75">
      <c r="A985" s="8">
        <v>600028</v>
      </c>
      <c r="B985" s="38" t="s">
        <v>2849</v>
      </c>
      <c r="C985" s="4">
        <v>0.70000000000000007</v>
      </c>
      <c r="D985" s="2">
        <v>0.29999999999999993</v>
      </c>
    </row>
    <row r="986" spans="1:4" s="24" customFormat="1" ht="15.75">
      <c r="A986" s="8">
        <v>600029</v>
      </c>
      <c r="B986" s="38" t="s">
        <v>2850</v>
      </c>
      <c r="C986" s="4">
        <v>0.4</v>
      </c>
      <c r="D986" s="2">
        <v>0.6</v>
      </c>
    </row>
    <row r="987" spans="1:4" s="24" customFormat="1" ht="15.75">
      <c r="A987" s="8">
        <v>600030</v>
      </c>
      <c r="B987" s="38" t="s">
        <v>2851</v>
      </c>
      <c r="C987" s="4">
        <v>0.6</v>
      </c>
      <c r="D987" s="2">
        <v>0.4</v>
      </c>
    </row>
    <row r="988" spans="1:4" s="24" customFormat="1" ht="15.75">
      <c r="A988" s="8">
        <v>600031</v>
      </c>
      <c r="B988" s="38" t="s">
        <v>2852</v>
      </c>
      <c r="C988" s="4">
        <v>0.6</v>
      </c>
      <c r="D988" s="2">
        <v>0.4</v>
      </c>
    </row>
    <row r="989" spans="1:4" s="24" customFormat="1" ht="15.75">
      <c r="A989" s="8">
        <v>600036</v>
      </c>
      <c r="B989" s="38" t="s">
        <v>2853</v>
      </c>
      <c r="C989" s="4">
        <v>0.7</v>
      </c>
      <c r="D989" s="2">
        <v>0.30000000000000004</v>
      </c>
    </row>
    <row r="990" spans="1:4" s="24" customFormat="1" ht="15.75">
      <c r="A990" s="8">
        <v>600037</v>
      </c>
      <c r="B990" s="38" t="s">
        <v>2854</v>
      </c>
      <c r="C990" s="4">
        <v>0.4</v>
      </c>
      <c r="D990" s="2">
        <v>0.6</v>
      </c>
    </row>
    <row r="991" spans="1:4" s="24" customFormat="1" ht="15.75">
      <c r="A991" s="8">
        <v>600038</v>
      </c>
      <c r="B991" s="38" t="s">
        <v>2855</v>
      </c>
      <c r="C991" s="4">
        <v>0.4</v>
      </c>
      <c r="D991" s="2">
        <v>0.6</v>
      </c>
    </row>
    <row r="992" spans="1:4" s="24" customFormat="1" ht="15.75">
      <c r="A992" s="8">
        <v>600039</v>
      </c>
      <c r="B992" s="38" t="s">
        <v>2856</v>
      </c>
      <c r="C992" s="4">
        <v>0.5</v>
      </c>
      <c r="D992" s="2">
        <v>0.5</v>
      </c>
    </row>
    <row r="993" spans="1:4" s="24" customFormat="1" ht="15.75">
      <c r="A993" s="8">
        <v>600048</v>
      </c>
      <c r="B993" s="38" t="s">
        <v>2857</v>
      </c>
      <c r="C993" s="4">
        <v>0.5</v>
      </c>
      <c r="D993" s="2">
        <v>0.5</v>
      </c>
    </row>
    <row r="994" spans="1:4" s="24" customFormat="1" ht="15.75">
      <c r="A994" s="8">
        <v>600050</v>
      </c>
      <c r="B994" s="38" t="s">
        <v>2858</v>
      </c>
      <c r="C994" s="4">
        <v>0.7</v>
      </c>
      <c r="D994" s="2">
        <v>0.30000000000000004</v>
      </c>
    </row>
    <row r="995" spans="1:4" s="24" customFormat="1" ht="15.75">
      <c r="A995" s="8">
        <v>600056</v>
      </c>
      <c r="B995" s="38" t="s">
        <v>2859</v>
      </c>
      <c r="C995" s="4">
        <v>0.4</v>
      </c>
      <c r="D995" s="2">
        <v>0.6</v>
      </c>
    </row>
    <row r="996" spans="1:4" s="24" customFormat="1" ht="15.75">
      <c r="A996" s="8">
        <v>600060</v>
      </c>
      <c r="B996" s="38" t="s">
        <v>2860</v>
      </c>
      <c r="C996" s="4">
        <v>0.5</v>
      </c>
      <c r="D996" s="2">
        <v>0.5</v>
      </c>
    </row>
    <row r="997" spans="1:4">
      <c r="A997" s="8">
        <v>600062</v>
      </c>
      <c r="B997" s="38" t="s">
        <v>2861</v>
      </c>
      <c r="C997" s="4">
        <v>0.5</v>
      </c>
      <c r="D997" s="2">
        <v>0.5</v>
      </c>
    </row>
    <row r="998" spans="1:4">
      <c r="A998" s="8">
        <v>600066</v>
      </c>
      <c r="B998" s="38" t="s">
        <v>2862</v>
      </c>
      <c r="C998" s="4">
        <v>0.6</v>
      </c>
      <c r="D998" s="2">
        <v>0.4</v>
      </c>
    </row>
    <row r="999" spans="1:4">
      <c r="A999" s="8">
        <v>600068</v>
      </c>
      <c r="B999" s="38" t="s">
        <v>2863</v>
      </c>
      <c r="C999" s="4">
        <v>0.6</v>
      </c>
      <c r="D999" s="2">
        <v>0.4</v>
      </c>
    </row>
    <row r="1000" spans="1:4">
      <c r="A1000" s="8">
        <v>600073</v>
      </c>
      <c r="B1000" s="38" t="s">
        <v>2864</v>
      </c>
      <c r="C1000" s="4">
        <v>0.3</v>
      </c>
      <c r="D1000" s="2">
        <v>0.7</v>
      </c>
    </row>
    <row r="1001" spans="1:4">
      <c r="A1001" s="8">
        <v>600079</v>
      </c>
      <c r="B1001" s="38" t="s">
        <v>2865</v>
      </c>
      <c r="C1001" s="4">
        <v>0.4</v>
      </c>
      <c r="D1001" s="2">
        <v>0.6</v>
      </c>
    </row>
    <row r="1002" spans="1:4">
      <c r="A1002" s="8">
        <v>600085</v>
      </c>
      <c r="B1002" s="38" t="s">
        <v>2866</v>
      </c>
      <c r="C1002" s="4">
        <v>0.5</v>
      </c>
      <c r="D1002" s="2">
        <v>0.5</v>
      </c>
    </row>
    <row r="1003" spans="1:4">
      <c r="A1003" s="8">
        <v>600089</v>
      </c>
      <c r="B1003" s="38" t="s">
        <v>2867</v>
      </c>
      <c r="C1003" s="4">
        <v>0.6</v>
      </c>
      <c r="D1003" s="2">
        <v>0.4</v>
      </c>
    </row>
    <row r="1004" spans="1:4">
      <c r="A1004" s="8">
        <v>600098</v>
      </c>
      <c r="B1004" s="38" t="s">
        <v>2868</v>
      </c>
      <c r="C1004" s="4">
        <v>0.4</v>
      </c>
      <c r="D1004" s="2">
        <v>0.6</v>
      </c>
    </row>
    <row r="1005" spans="1:4">
      <c r="A1005" s="8">
        <v>600100</v>
      </c>
      <c r="B1005" s="38" t="s">
        <v>2869</v>
      </c>
      <c r="C1005" s="4">
        <v>0.5</v>
      </c>
      <c r="D1005" s="2">
        <v>0.5</v>
      </c>
    </row>
    <row r="1006" spans="1:4">
      <c r="A1006" s="8">
        <v>600104</v>
      </c>
      <c r="B1006" s="38" t="s">
        <v>2870</v>
      </c>
      <c r="C1006" s="4">
        <v>0.6</v>
      </c>
      <c r="D1006" s="2">
        <v>0.4</v>
      </c>
    </row>
    <row r="1007" spans="1:4">
      <c r="A1007" s="8">
        <v>600109</v>
      </c>
      <c r="B1007" s="38" t="s">
        <v>2871</v>
      </c>
      <c r="C1007" s="4">
        <v>0.6</v>
      </c>
      <c r="D1007" s="2">
        <v>0.4</v>
      </c>
    </row>
    <row r="1008" spans="1:4">
      <c r="A1008" s="8">
        <v>600111</v>
      </c>
      <c r="B1008" s="38" t="s">
        <v>2872</v>
      </c>
      <c r="C1008" s="4">
        <v>0.6</v>
      </c>
      <c r="D1008" s="2">
        <v>0.4</v>
      </c>
    </row>
    <row r="1009" spans="1:4">
      <c r="A1009" s="8">
        <v>600115</v>
      </c>
      <c r="B1009" s="38" t="s">
        <v>2873</v>
      </c>
      <c r="C1009" s="4">
        <v>0.4</v>
      </c>
      <c r="D1009" s="2">
        <v>0.6</v>
      </c>
    </row>
    <row r="1010" spans="1:4">
      <c r="A1010" s="8">
        <v>600116</v>
      </c>
      <c r="B1010" s="38" t="s">
        <v>2874</v>
      </c>
      <c r="C1010" s="4">
        <v>0.3</v>
      </c>
      <c r="D1010" s="2">
        <v>0.7</v>
      </c>
    </row>
    <row r="1011" spans="1:4">
      <c r="A1011" s="8">
        <v>600118</v>
      </c>
      <c r="B1011" s="38" t="s">
        <v>2875</v>
      </c>
      <c r="C1011" s="4">
        <v>0.6</v>
      </c>
      <c r="D1011" s="2">
        <v>0.4</v>
      </c>
    </row>
    <row r="1012" spans="1:4">
      <c r="A1012" s="8">
        <v>600119</v>
      </c>
      <c r="B1012" s="38" t="s">
        <v>2876</v>
      </c>
      <c r="C1012" s="4">
        <v>0.3</v>
      </c>
      <c r="D1012" s="2">
        <v>0.7</v>
      </c>
    </row>
    <row r="1013" spans="1:4">
      <c r="A1013" s="8">
        <v>600125</v>
      </c>
      <c r="B1013" s="38" t="s">
        <v>2877</v>
      </c>
      <c r="C1013" s="4">
        <v>0.4</v>
      </c>
      <c r="D1013" s="2">
        <v>0.6</v>
      </c>
    </row>
    <row r="1014" spans="1:4">
      <c r="A1014" s="8">
        <v>600138</v>
      </c>
      <c r="B1014" s="38" t="s">
        <v>2878</v>
      </c>
      <c r="C1014" s="4">
        <v>0.4</v>
      </c>
      <c r="D1014" s="2">
        <v>0.6</v>
      </c>
    </row>
    <row r="1015" spans="1:4">
      <c r="A1015" s="8">
        <v>600143</v>
      </c>
      <c r="B1015" s="38" t="s">
        <v>2879</v>
      </c>
      <c r="C1015" s="4">
        <v>0.35</v>
      </c>
      <c r="D1015" s="2">
        <v>0.65</v>
      </c>
    </row>
    <row r="1016" spans="1:4">
      <c r="A1016" s="8">
        <v>600150</v>
      </c>
      <c r="B1016" s="38" t="s">
        <v>2880</v>
      </c>
      <c r="C1016" s="4">
        <v>0.5</v>
      </c>
      <c r="D1016" s="2">
        <v>0.5</v>
      </c>
    </row>
    <row r="1017" spans="1:4">
      <c r="A1017" s="8">
        <v>600153</v>
      </c>
      <c r="B1017" s="38" t="s">
        <v>2881</v>
      </c>
      <c r="C1017" s="4">
        <v>0.5</v>
      </c>
      <c r="D1017" s="2">
        <v>0.5</v>
      </c>
    </row>
    <row r="1018" spans="1:4">
      <c r="A1018" s="8">
        <v>600157</v>
      </c>
      <c r="B1018" s="38" t="s">
        <v>2882</v>
      </c>
      <c r="C1018" s="4">
        <v>0.5</v>
      </c>
      <c r="D1018" s="2">
        <v>0.5</v>
      </c>
    </row>
    <row r="1019" spans="1:4">
      <c r="A1019" s="8">
        <v>600158</v>
      </c>
      <c r="B1019" s="38" t="s">
        <v>2883</v>
      </c>
      <c r="C1019" s="4">
        <v>0.3</v>
      </c>
      <c r="D1019" s="2">
        <v>0.7</v>
      </c>
    </row>
    <row r="1020" spans="1:4">
      <c r="A1020" s="8">
        <v>600161</v>
      </c>
      <c r="B1020" s="38" t="s">
        <v>2884</v>
      </c>
      <c r="C1020" s="4">
        <v>0.25</v>
      </c>
      <c r="D1020" s="2">
        <v>0.75</v>
      </c>
    </row>
    <row r="1021" spans="1:4">
      <c r="A1021" s="8">
        <v>600166</v>
      </c>
      <c r="B1021" s="38" t="s">
        <v>2885</v>
      </c>
      <c r="C1021" s="4">
        <v>0.4</v>
      </c>
      <c r="D1021" s="2">
        <v>0.6</v>
      </c>
    </row>
    <row r="1022" spans="1:4">
      <c r="A1022" s="8">
        <v>600170</v>
      </c>
      <c r="B1022" s="38" t="s">
        <v>2886</v>
      </c>
      <c r="C1022" s="4">
        <v>0.5</v>
      </c>
      <c r="D1022" s="2">
        <v>0.5</v>
      </c>
    </row>
    <row r="1023" spans="1:4">
      <c r="A1023" s="8">
        <v>600171</v>
      </c>
      <c r="B1023" s="38" t="s">
        <v>2887</v>
      </c>
      <c r="C1023" s="4">
        <v>0.3</v>
      </c>
      <c r="D1023" s="2">
        <v>0.7</v>
      </c>
    </row>
    <row r="1024" spans="1:4">
      <c r="A1024" s="8">
        <v>600175</v>
      </c>
      <c r="B1024" s="38" t="s">
        <v>2888</v>
      </c>
      <c r="C1024" s="4">
        <v>0.4</v>
      </c>
      <c r="D1024" s="2">
        <v>0.6</v>
      </c>
    </row>
    <row r="1025" spans="1:4">
      <c r="A1025" s="8">
        <v>600177</v>
      </c>
      <c r="B1025" s="38" t="s">
        <v>2889</v>
      </c>
      <c r="C1025" s="4">
        <v>0.5</v>
      </c>
      <c r="D1025" s="2">
        <v>0.5</v>
      </c>
    </row>
    <row r="1026" spans="1:4">
      <c r="A1026" s="8">
        <v>600183</v>
      </c>
      <c r="B1026" s="38" t="s">
        <v>2890</v>
      </c>
      <c r="C1026" s="4">
        <v>0.5</v>
      </c>
      <c r="D1026" s="2">
        <v>0.5</v>
      </c>
    </row>
    <row r="1027" spans="1:4">
      <c r="A1027" s="8">
        <v>600185</v>
      </c>
      <c r="B1027" s="38" t="s">
        <v>2891</v>
      </c>
      <c r="C1027" s="4">
        <v>0.3</v>
      </c>
      <c r="D1027" s="2">
        <v>0.7</v>
      </c>
    </row>
    <row r="1028" spans="1:4">
      <c r="A1028" s="8">
        <v>600188</v>
      </c>
      <c r="B1028" s="38" t="s">
        <v>2892</v>
      </c>
      <c r="C1028" s="4">
        <v>0.5</v>
      </c>
      <c r="D1028" s="2">
        <v>0.5</v>
      </c>
    </row>
    <row r="1029" spans="1:4">
      <c r="A1029" s="8">
        <v>600196</v>
      </c>
      <c r="B1029" s="38" t="s">
        <v>2893</v>
      </c>
      <c r="C1029" s="4">
        <v>0.5</v>
      </c>
      <c r="D1029" s="2">
        <v>0.5</v>
      </c>
    </row>
    <row r="1030" spans="1:4">
      <c r="A1030" s="8">
        <v>600197</v>
      </c>
      <c r="B1030" s="38" t="s">
        <v>2894</v>
      </c>
      <c r="C1030" s="4">
        <v>0.3</v>
      </c>
      <c r="D1030" s="2">
        <v>0.7</v>
      </c>
    </row>
    <row r="1031" spans="1:4">
      <c r="A1031" s="8">
        <v>600200</v>
      </c>
      <c r="B1031" s="38" t="s">
        <v>2895</v>
      </c>
      <c r="C1031" s="4">
        <v>0.3</v>
      </c>
      <c r="D1031" s="2">
        <v>0.7</v>
      </c>
    </row>
    <row r="1032" spans="1:4">
      <c r="A1032" s="8">
        <v>600208</v>
      </c>
      <c r="B1032" s="38" t="s">
        <v>2896</v>
      </c>
      <c r="C1032" s="4">
        <v>0.5</v>
      </c>
      <c r="D1032" s="2">
        <v>0.5</v>
      </c>
    </row>
    <row r="1033" spans="1:4">
      <c r="A1033" s="8">
        <v>600210</v>
      </c>
      <c r="B1033" s="38" t="s">
        <v>2897</v>
      </c>
      <c r="C1033" s="4">
        <v>0.3</v>
      </c>
      <c r="D1033" s="2">
        <v>0.7</v>
      </c>
    </row>
    <row r="1034" spans="1:4">
      <c r="A1034" s="8">
        <v>600216</v>
      </c>
      <c r="B1034" s="38" t="s">
        <v>2898</v>
      </c>
      <c r="C1034" s="4">
        <v>0.3</v>
      </c>
      <c r="D1034" s="2">
        <v>0.7</v>
      </c>
    </row>
    <row r="1035" spans="1:4">
      <c r="A1035" s="8">
        <v>600219</v>
      </c>
      <c r="B1035" s="38" t="s">
        <v>2899</v>
      </c>
      <c r="C1035" s="4">
        <v>0.5</v>
      </c>
      <c r="D1035" s="2">
        <v>0.5</v>
      </c>
    </row>
    <row r="1036" spans="1:4">
      <c r="A1036" s="8">
        <v>600221</v>
      </c>
      <c r="B1036" s="38" t="s">
        <v>2900</v>
      </c>
      <c r="C1036" s="4">
        <v>0.6</v>
      </c>
      <c r="D1036" s="2">
        <v>0.4</v>
      </c>
    </row>
    <row r="1037" spans="1:4">
      <c r="A1037" s="8">
        <v>600239</v>
      </c>
      <c r="B1037" s="38" t="s">
        <v>2901</v>
      </c>
      <c r="C1037" s="4">
        <v>0.25</v>
      </c>
      <c r="D1037" s="2">
        <v>0.75</v>
      </c>
    </row>
    <row r="1038" spans="1:4">
      <c r="A1038" s="8">
        <v>600240</v>
      </c>
      <c r="B1038" s="38" t="s">
        <v>2902</v>
      </c>
      <c r="C1038" s="4">
        <v>0.3</v>
      </c>
      <c r="D1038" s="2">
        <v>0.7</v>
      </c>
    </row>
    <row r="1039" spans="1:4">
      <c r="A1039" s="8">
        <v>600251</v>
      </c>
      <c r="B1039" s="38" t="s">
        <v>2903</v>
      </c>
      <c r="C1039" s="4">
        <v>0.3</v>
      </c>
      <c r="D1039" s="2">
        <v>0.7</v>
      </c>
    </row>
    <row r="1040" spans="1:4">
      <c r="A1040" s="8">
        <v>600256</v>
      </c>
      <c r="B1040" s="38" t="s">
        <v>2904</v>
      </c>
      <c r="C1040" s="4">
        <v>0.4</v>
      </c>
      <c r="D1040" s="2">
        <v>0.6</v>
      </c>
    </row>
    <row r="1041" spans="1:4">
      <c r="A1041" s="8">
        <v>600261</v>
      </c>
      <c r="B1041" s="38" t="s">
        <v>2905</v>
      </c>
      <c r="C1041" s="4">
        <v>0.4</v>
      </c>
      <c r="D1041" s="2">
        <v>0.6</v>
      </c>
    </row>
    <row r="1042" spans="1:4">
      <c r="A1042" s="8">
        <v>600266</v>
      </c>
      <c r="B1042" s="38" t="s">
        <v>2906</v>
      </c>
      <c r="C1042" s="4">
        <v>0.5</v>
      </c>
      <c r="D1042" s="2">
        <v>0.5</v>
      </c>
    </row>
    <row r="1043" spans="1:4">
      <c r="A1043" s="8">
        <v>600267</v>
      </c>
      <c r="B1043" s="38" t="s">
        <v>2907</v>
      </c>
      <c r="C1043" s="4">
        <v>0.4</v>
      </c>
      <c r="D1043" s="2">
        <v>0.6</v>
      </c>
    </row>
    <row r="1044" spans="1:4">
      <c r="A1044" s="8">
        <v>600270</v>
      </c>
      <c r="B1044" s="38" t="s">
        <v>2908</v>
      </c>
      <c r="C1044" s="4">
        <v>0.5</v>
      </c>
      <c r="D1044" s="2">
        <v>0.5</v>
      </c>
    </row>
    <row r="1045" spans="1:4">
      <c r="A1045" s="8">
        <v>600276</v>
      </c>
      <c r="B1045" s="38" t="s">
        <v>2909</v>
      </c>
      <c r="C1045" s="4">
        <v>0.5</v>
      </c>
      <c r="D1045" s="2">
        <v>0.5</v>
      </c>
    </row>
    <row r="1046" spans="1:4">
      <c r="A1046" s="8">
        <v>600277</v>
      </c>
      <c r="B1046" s="38" t="s">
        <v>2910</v>
      </c>
      <c r="C1046" s="4">
        <v>0.25</v>
      </c>
      <c r="D1046" s="2">
        <v>0.75</v>
      </c>
    </row>
    <row r="1047" spans="1:4">
      <c r="A1047" s="8">
        <v>600285</v>
      </c>
      <c r="B1047" s="38" t="s">
        <v>2911</v>
      </c>
      <c r="C1047" s="4">
        <v>0.3</v>
      </c>
      <c r="D1047" s="2">
        <v>0.7</v>
      </c>
    </row>
    <row r="1048" spans="1:4">
      <c r="A1048" s="8">
        <v>600289</v>
      </c>
      <c r="B1048" s="38" t="s">
        <v>2912</v>
      </c>
      <c r="C1048" s="4">
        <v>0.3</v>
      </c>
      <c r="D1048" s="2">
        <v>0.7</v>
      </c>
    </row>
    <row r="1049" spans="1:4">
      <c r="A1049" s="8">
        <v>600292</v>
      </c>
      <c r="B1049" s="38" t="s">
        <v>2913</v>
      </c>
      <c r="C1049" s="4">
        <v>0.4</v>
      </c>
      <c r="D1049" s="2">
        <v>0.6</v>
      </c>
    </row>
    <row r="1050" spans="1:4">
      <c r="A1050" s="8">
        <v>600298</v>
      </c>
      <c r="B1050" s="38" t="s">
        <v>2914</v>
      </c>
      <c r="C1050" s="4">
        <v>0.3</v>
      </c>
      <c r="D1050" s="2">
        <v>0.7</v>
      </c>
    </row>
    <row r="1051" spans="1:4">
      <c r="A1051" s="8">
        <v>600309</v>
      </c>
      <c r="B1051" s="38" t="s">
        <v>2915</v>
      </c>
      <c r="C1051" s="4">
        <v>0.6</v>
      </c>
      <c r="D1051" s="2">
        <v>0.4</v>
      </c>
    </row>
    <row r="1052" spans="1:4">
      <c r="A1052" s="8">
        <v>600312</v>
      </c>
      <c r="B1052" s="38" t="s">
        <v>2916</v>
      </c>
      <c r="C1052" s="4">
        <v>0.4</v>
      </c>
      <c r="D1052" s="2">
        <v>0.6</v>
      </c>
    </row>
    <row r="1053" spans="1:4">
      <c r="A1053" s="8">
        <v>600315</v>
      </c>
      <c r="B1053" s="38" t="s">
        <v>2917</v>
      </c>
      <c r="C1053" s="4">
        <v>0.5</v>
      </c>
      <c r="D1053" s="2">
        <v>0.5</v>
      </c>
    </row>
    <row r="1054" spans="1:4">
      <c r="A1054" s="8">
        <v>600323</v>
      </c>
      <c r="B1054" s="38" t="s">
        <v>2918</v>
      </c>
      <c r="C1054" s="4">
        <v>0.4</v>
      </c>
      <c r="D1054" s="2">
        <v>0.6</v>
      </c>
    </row>
    <row r="1055" spans="1:4">
      <c r="A1055" s="8">
        <v>600329</v>
      </c>
      <c r="B1055" s="38" t="s">
        <v>2919</v>
      </c>
      <c r="C1055" s="4">
        <v>0.3</v>
      </c>
      <c r="D1055" s="2">
        <v>0.7</v>
      </c>
    </row>
    <row r="1056" spans="1:4">
      <c r="A1056" s="8">
        <v>600332</v>
      </c>
      <c r="B1056" s="38" t="s">
        <v>2920</v>
      </c>
      <c r="C1056" s="4">
        <v>0.4</v>
      </c>
      <c r="D1056" s="2">
        <v>0.6</v>
      </c>
    </row>
    <row r="1057" spans="1:4">
      <c r="A1057" s="8">
        <v>600335</v>
      </c>
      <c r="B1057" s="38" t="s">
        <v>2921</v>
      </c>
      <c r="C1057" s="4">
        <v>0.4</v>
      </c>
      <c r="D1057" s="2">
        <v>0.6</v>
      </c>
    </row>
    <row r="1058" spans="1:4">
      <c r="A1058" s="8">
        <v>600340</v>
      </c>
      <c r="B1058" s="38" t="s">
        <v>2922</v>
      </c>
      <c r="C1058" s="4">
        <v>0.5</v>
      </c>
      <c r="D1058" s="2">
        <v>0.5</v>
      </c>
    </row>
    <row r="1059" spans="1:4">
      <c r="A1059" s="8">
        <v>600343</v>
      </c>
      <c r="B1059" s="38" t="s">
        <v>2923</v>
      </c>
      <c r="C1059" s="4">
        <v>0.3</v>
      </c>
      <c r="D1059" s="2">
        <v>0.7</v>
      </c>
    </row>
    <row r="1060" spans="1:4">
      <c r="A1060" s="8">
        <v>600348</v>
      </c>
      <c r="B1060" s="38" t="s">
        <v>2924</v>
      </c>
      <c r="C1060" s="4">
        <v>0.6</v>
      </c>
      <c r="D1060" s="2">
        <v>0.4</v>
      </c>
    </row>
    <row r="1061" spans="1:4">
      <c r="A1061" s="8">
        <v>600350</v>
      </c>
      <c r="B1061" s="38" t="s">
        <v>2925</v>
      </c>
      <c r="C1061" s="4">
        <v>0.4</v>
      </c>
      <c r="D1061" s="2">
        <v>0.6</v>
      </c>
    </row>
    <row r="1062" spans="1:4">
      <c r="A1062" s="8">
        <v>600352</v>
      </c>
      <c r="B1062" s="38" t="s">
        <v>2926</v>
      </c>
      <c r="C1062" s="4">
        <v>0.6</v>
      </c>
      <c r="D1062" s="2">
        <v>0.4</v>
      </c>
    </row>
    <row r="1063" spans="1:4">
      <c r="A1063" s="8">
        <v>600362</v>
      </c>
      <c r="B1063" s="38" t="s">
        <v>2927</v>
      </c>
      <c r="C1063" s="4">
        <v>0.5</v>
      </c>
      <c r="D1063" s="2">
        <v>0.5</v>
      </c>
    </row>
    <row r="1064" spans="1:4">
      <c r="A1064" s="8">
        <v>600363</v>
      </c>
      <c r="B1064" s="38" t="s">
        <v>2928</v>
      </c>
      <c r="C1064" s="4">
        <v>0.4</v>
      </c>
      <c r="D1064" s="2">
        <v>0.6</v>
      </c>
    </row>
    <row r="1065" spans="1:4">
      <c r="A1065" s="8">
        <v>600366</v>
      </c>
      <c r="B1065" s="38" t="s">
        <v>2929</v>
      </c>
      <c r="C1065" s="4">
        <v>0.2</v>
      </c>
      <c r="D1065" s="2">
        <v>0.8</v>
      </c>
    </row>
    <row r="1066" spans="1:4">
      <c r="A1066" s="8">
        <v>600369</v>
      </c>
      <c r="B1066" s="38" t="s">
        <v>2930</v>
      </c>
      <c r="C1066" s="4">
        <v>0.6</v>
      </c>
      <c r="D1066" s="2">
        <v>0.4</v>
      </c>
    </row>
    <row r="1067" spans="1:4">
      <c r="A1067" s="8">
        <v>600372</v>
      </c>
      <c r="B1067" s="38" t="s">
        <v>2931</v>
      </c>
      <c r="C1067" s="4">
        <v>0.5</v>
      </c>
      <c r="D1067" s="2">
        <v>0.5</v>
      </c>
    </row>
    <row r="1068" spans="1:4">
      <c r="A1068" s="8">
        <v>600376</v>
      </c>
      <c r="B1068" s="38" t="s">
        <v>2932</v>
      </c>
      <c r="C1068" s="4">
        <v>0.4</v>
      </c>
      <c r="D1068" s="2">
        <v>0.6</v>
      </c>
    </row>
    <row r="1069" spans="1:4">
      <c r="A1069" s="8">
        <v>600377</v>
      </c>
      <c r="B1069" s="38" t="s">
        <v>2933</v>
      </c>
      <c r="C1069" s="4">
        <v>0.6</v>
      </c>
      <c r="D1069" s="2">
        <v>0.4</v>
      </c>
    </row>
    <row r="1070" spans="1:4">
      <c r="A1070" s="8">
        <v>600383</v>
      </c>
      <c r="B1070" s="38" t="s">
        <v>2934</v>
      </c>
      <c r="C1070" s="4">
        <v>0.6</v>
      </c>
      <c r="D1070" s="2">
        <v>0.4</v>
      </c>
    </row>
    <row r="1071" spans="1:4">
      <c r="A1071" s="8">
        <v>600386</v>
      </c>
      <c r="B1071" s="38" t="s">
        <v>2935</v>
      </c>
      <c r="C1071" s="4">
        <v>0.4</v>
      </c>
      <c r="D1071" s="2">
        <v>0.6</v>
      </c>
    </row>
    <row r="1072" spans="1:4">
      <c r="A1072" s="8">
        <v>600387</v>
      </c>
      <c r="B1072" s="38" t="s">
        <v>2936</v>
      </c>
      <c r="C1072" s="4">
        <v>0.15</v>
      </c>
      <c r="D1072" s="2">
        <v>0.85</v>
      </c>
    </row>
    <row r="1073" spans="1:4">
      <c r="A1073" s="8">
        <v>600388</v>
      </c>
      <c r="B1073" s="38" t="s">
        <v>2937</v>
      </c>
      <c r="C1073" s="4">
        <v>0.4</v>
      </c>
      <c r="D1073" s="2">
        <v>0.6</v>
      </c>
    </row>
    <row r="1074" spans="1:4">
      <c r="A1074" s="8">
        <v>600395</v>
      </c>
      <c r="B1074" s="38" t="s">
        <v>2938</v>
      </c>
      <c r="C1074" s="4">
        <v>0.3</v>
      </c>
      <c r="D1074" s="2">
        <v>0.7</v>
      </c>
    </row>
    <row r="1075" spans="1:4">
      <c r="A1075" s="8">
        <v>600406</v>
      </c>
      <c r="B1075" s="38" t="s">
        <v>2939</v>
      </c>
      <c r="C1075" s="4">
        <v>0.35</v>
      </c>
      <c r="D1075" s="2">
        <v>0.65</v>
      </c>
    </row>
    <row r="1076" spans="1:4">
      <c r="A1076" s="8">
        <v>600409</v>
      </c>
      <c r="B1076" s="38" t="s">
        <v>2940</v>
      </c>
      <c r="C1076" s="4">
        <v>0.4</v>
      </c>
      <c r="D1076" s="2">
        <v>0.6</v>
      </c>
    </row>
    <row r="1077" spans="1:4">
      <c r="A1077" s="8">
        <v>600415</v>
      </c>
      <c r="B1077" s="38" t="s">
        <v>2941</v>
      </c>
      <c r="C1077" s="4">
        <v>0.3</v>
      </c>
      <c r="D1077" s="2">
        <v>0.7</v>
      </c>
    </row>
    <row r="1078" spans="1:4">
      <c r="A1078" s="8">
        <v>600422</v>
      </c>
      <c r="B1078" s="38" t="s">
        <v>2942</v>
      </c>
      <c r="C1078" s="4">
        <v>0.4</v>
      </c>
      <c r="D1078" s="2">
        <v>0.6</v>
      </c>
    </row>
    <row r="1079" spans="1:4">
      <c r="A1079" s="8">
        <v>600426</v>
      </c>
      <c r="B1079" s="38" t="s">
        <v>2943</v>
      </c>
      <c r="C1079" s="4">
        <v>0.4</v>
      </c>
      <c r="D1079" s="2">
        <v>0.6</v>
      </c>
    </row>
    <row r="1080" spans="1:4">
      <c r="A1080" s="8">
        <v>600435</v>
      </c>
      <c r="B1080" s="38" t="s">
        <v>2944</v>
      </c>
      <c r="C1080" s="4">
        <v>0.4</v>
      </c>
      <c r="D1080" s="2">
        <v>0.6</v>
      </c>
    </row>
    <row r="1081" spans="1:4">
      <c r="A1081" s="8">
        <v>600436</v>
      </c>
      <c r="B1081" s="38" t="s">
        <v>2945</v>
      </c>
      <c r="C1081" s="4">
        <v>0.3</v>
      </c>
      <c r="D1081" s="2">
        <v>0.7</v>
      </c>
    </row>
    <row r="1082" spans="1:4">
      <c r="A1082" s="8">
        <v>600458</v>
      </c>
      <c r="B1082" s="38" t="s">
        <v>2946</v>
      </c>
      <c r="C1082" s="4">
        <v>0.3</v>
      </c>
      <c r="D1082" s="2">
        <v>0.7</v>
      </c>
    </row>
    <row r="1083" spans="1:4">
      <c r="A1083" s="8">
        <v>600459</v>
      </c>
      <c r="B1083" s="38" t="s">
        <v>2947</v>
      </c>
      <c r="C1083" s="4">
        <v>0.3</v>
      </c>
      <c r="D1083" s="2">
        <v>0.7</v>
      </c>
    </row>
    <row r="1084" spans="1:4">
      <c r="A1084" s="8">
        <v>600460</v>
      </c>
      <c r="B1084" s="38" t="s">
        <v>2948</v>
      </c>
      <c r="C1084" s="4">
        <v>0.3</v>
      </c>
      <c r="D1084" s="2">
        <v>0.7</v>
      </c>
    </row>
    <row r="1085" spans="1:4">
      <c r="A1085" s="8">
        <v>600481</v>
      </c>
      <c r="B1085" s="38" t="s">
        <v>2949</v>
      </c>
      <c r="C1085" s="4">
        <v>0.15</v>
      </c>
      <c r="D1085" s="2">
        <v>0.85</v>
      </c>
    </row>
    <row r="1086" spans="1:4">
      <c r="A1086" s="8">
        <v>600482</v>
      </c>
      <c r="B1086" s="38" t="s">
        <v>2950</v>
      </c>
      <c r="C1086" s="4">
        <v>0.2</v>
      </c>
      <c r="D1086" s="2">
        <v>0.8</v>
      </c>
    </row>
    <row r="1087" spans="1:4">
      <c r="A1087" s="8">
        <v>600486</v>
      </c>
      <c r="B1087" s="38" t="s">
        <v>2951</v>
      </c>
      <c r="C1087" s="4">
        <v>0.4</v>
      </c>
      <c r="D1087" s="2">
        <v>0.6</v>
      </c>
    </row>
    <row r="1088" spans="1:4">
      <c r="A1088" s="8">
        <v>600489</v>
      </c>
      <c r="B1088" s="38" t="s">
        <v>2952</v>
      </c>
      <c r="C1088" s="4">
        <v>0.5</v>
      </c>
      <c r="D1088" s="2">
        <v>0.5</v>
      </c>
    </row>
    <row r="1089" spans="1:4">
      <c r="A1089" s="8">
        <v>600491</v>
      </c>
      <c r="B1089" s="38" t="s">
        <v>2953</v>
      </c>
      <c r="C1089" s="4">
        <v>0.3</v>
      </c>
      <c r="D1089" s="2">
        <v>0.7</v>
      </c>
    </row>
    <row r="1090" spans="1:4">
      <c r="A1090" s="8">
        <v>600495</v>
      </c>
      <c r="B1090" s="38" t="s">
        <v>2954</v>
      </c>
      <c r="C1090" s="4">
        <v>0.3</v>
      </c>
      <c r="D1090" s="2">
        <v>0.7</v>
      </c>
    </row>
    <row r="1091" spans="1:4">
      <c r="A1091" s="8">
        <v>600498</v>
      </c>
      <c r="B1091" s="38" t="s">
        <v>2955</v>
      </c>
      <c r="C1091" s="4">
        <v>0.4</v>
      </c>
      <c r="D1091" s="2">
        <v>0.6</v>
      </c>
    </row>
    <row r="1092" spans="1:4">
      <c r="A1092" s="8">
        <v>600499</v>
      </c>
      <c r="B1092" s="38" t="s">
        <v>2956</v>
      </c>
      <c r="C1092" s="4">
        <v>0.5</v>
      </c>
      <c r="D1092" s="2">
        <v>0.5</v>
      </c>
    </row>
    <row r="1093" spans="1:4">
      <c r="A1093" s="8">
        <v>600500</v>
      </c>
      <c r="B1093" s="38" t="s">
        <v>2957</v>
      </c>
      <c r="C1093" s="4">
        <v>0.5</v>
      </c>
      <c r="D1093" s="2">
        <v>0.5</v>
      </c>
    </row>
    <row r="1094" spans="1:4">
      <c r="A1094" s="8">
        <v>600502</v>
      </c>
      <c r="B1094" s="38" t="s">
        <v>2958</v>
      </c>
      <c r="C1094" s="4">
        <v>0.4</v>
      </c>
      <c r="D1094" s="2">
        <v>0.6</v>
      </c>
    </row>
    <row r="1095" spans="1:4">
      <c r="A1095" s="8">
        <v>600503</v>
      </c>
      <c r="B1095" s="38" t="s">
        <v>2959</v>
      </c>
      <c r="C1095" s="4">
        <v>0.4</v>
      </c>
      <c r="D1095" s="2">
        <v>0.6</v>
      </c>
    </row>
    <row r="1096" spans="1:4">
      <c r="A1096" s="8">
        <v>600516</v>
      </c>
      <c r="B1096" s="38" t="s">
        <v>2960</v>
      </c>
      <c r="C1096" s="4">
        <v>0.4</v>
      </c>
      <c r="D1096" s="2">
        <v>0.6</v>
      </c>
    </row>
    <row r="1097" spans="1:4">
      <c r="A1097" s="8">
        <v>600517</v>
      </c>
      <c r="B1097" s="38" t="s">
        <v>2961</v>
      </c>
      <c r="C1097" s="4">
        <v>0.4</v>
      </c>
      <c r="D1097" s="2">
        <v>0.6</v>
      </c>
    </row>
    <row r="1098" spans="1:4">
      <c r="A1098" s="8">
        <v>600518</v>
      </c>
      <c r="B1098" s="38" t="s">
        <v>2962</v>
      </c>
      <c r="C1098" s="4">
        <v>0.6</v>
      </c>
      <c r="D1098" s="2">
        <v>0.4</v>
      </c>
    </row>
    <row r="1099" spans="1:4">
      <c r="A1099" s="8">
        <v>600519</v>
      </c>
      <c r="B1099" s="38" t="s">
        <v>2963</v>
      </c>
      <c r="C1099" s="4">
        <v>0.7</v>
      </c>
      <c r="D1099" s="2">
        <v>0.30000000000000004</v>
      </c>
    </row>
    <row r="1100" spans="1:4">
      <c r="A1100" s="8">
        <v>600521</v>
      </c>
      <c r="B1100" s="38" t="s">
        <v>2964</v>
      </c>
      <c r="C1100" s="4">
        <v>0.2</v>
      </c>
      <c r="D1100" s="2">
        <v>0.8</v>
      </c>
    </row>
    <row r="1101" spans="1:4">
      <c r="A1101" s="8">
        <v>600522</v>
      </c>
      <c r="B1101" s="38" t="s">
        <v>2965</v>
      </c>
      <c r="C1101" s="4">
        <v>0.4</v>
      </c>
      <c r="D1101" s="2">
        <v>0.6</v>
      </c>
    </row>
    <row r="1102" spans="1:4">
      <c r="A1102" s="8">
        <v>600525</v>
      </c>
      <c r="B1102" s="38" t="s">
        <v>2966</v>
      </c>
      <c r="C1102" s="4">
        <v>0.2</v>
      </c>
      <c r="D1102" s="2">
        <v>0.8</v>
      </c>
    </row>
    <row r="1103" spans="1:4">
      <c r="A1103" s="8">
        <v>600526</v>
      </c>
      <c r="B1103" s="38" t="s">
        <v>2967</v>
      </c>
      <c r="C1103" s="4">
        <v>0.2</v>
      </c>
      <c r="D1103" s="2">
        <v>0.8</v>
      </c>
    </row>
    <row r="1104" spans="1:4">
      <c r="A1104" s="8">
        <v>600528</v>
      </c>
      <c r="B1104" s="38" t="s">
        <v>2968</v>
      </c>
      <c r="C1104" s="4">
        <v>0.5</v>
      </c>
      <c r="D1104" s="2">
        <v>0.5</v>
      </c>
    </row>
    <row r="1105" spans="1:4">
      <c r="A1105" s="8">
        <v>600535</v>
      </c>
      <c r="B1105" s="38" t="s">
        <v>2969</v>
      </c>
      <c r="C1105" s="4">
        <v>0.5</v>
      </c>
      <c r="D1105" s="2">
        <v>0.5</v>
      </c>
    </row>
    <row r="1106" spans="1:4">
      <c r="A1106" s="8">
        <v>600547</v>
      </c>
      <c r="B1106" s="38" t="s">
        <v>2970</v>
      </c>
      <c r="C1106" s="4">
        <v>0.5</v>
      </c>
      <c r="D1106" s="2">
        <v>0.5</v>
      </c>
    </row>
    <row r="1107" spans="1:4">
      <c r="A1107" s="8">
        <v>600549</v>
      </c>
      <c r="B1107" s="38" t="s">
        <v>2971</v>
      </c>
      <c r="C1107" s="4">
        <v>0.5</v>
      </c>
      <c r="D1107" s="2">
        <v>0.5</v>
      </c>
    </row>
    <row r="1108" spans="1:4">
      <c r="A1108" s="8">
        <v>600551</v>
      </c>
      <c r="B1108" s="38" t="s">
        <v>2972</v>
      </c>
      <c r="C1108" s="4">
        <v>0.25</v>
      </c>
      <c r="D1108" s="2">
        <v>0.75</v>
      </c>
    </row>
    <row r="1109" spans="1:4">
      <c r="A1109" s="8">
        <v>600557</v>
      </c>
      <c r="B1109" s="38" t="s">
        <v>2973</v>
      </c>
      <c r="C1109" s="4">
        <v>0.5</v>
      </c>
      <c r="D1109" s="2">
        <v>0.5</v>
      </c>
    </row>
    <row r="1110" spans="1:4">
      <c r="A1110" s="8">
        <v>600559</v>
      </c>
      <c r="B1110" s="38" t="s">
        <v>2974</v>
      </c>
      <c r="C1110" s="4">
        <v>0.15</v>
      </c>
      <c r="D1110" s="2">
        <v>0.85</v>
      </c>
    </row>
    <row r="1111" spans="1:4">
      <c r="A1111" s="8">
        <v>600566</v>
      </c>
      <c r="B1111" s="38" t="s">
        <v>2975</v>
      </c>
      <c r="C1111" s="4">
        <v>0.3</v>
      </c>
      <c r="D1111" s="2">
        <v>0.7</v>
      </c>
    </row>
    <row r="1112" spans="1:4">
      <c r="A1112" s="8">
        <v>600570</v>
      </c>
      <c r="B1112" s="38" t="s">
        <v>2976</v>
      </c>
      <c r="C1112" s="4">
        <v>0.4</v>
      </c>
      <c r="D1112" s="2">
        <v>0.6</v>
      </c>
    </row>
    <row r="1113" spans="1:4">
      <c r="A1113" s="8">
        <v>600572</v>
      </c>
      <c r="B1113" s="38" t="s">
        <v>2977</v>
      </c>
      <c r="C1113" s="4">
        <v>0.2</v>
      </c>
      <c r="D1113" s="2">
        <v>0.8</v>
      </c>
    </row>
    <row r="1114" spans="1:4">
      <c r="A1114" s="8">
        <v>600578</v>
      </c>
      <c r="B1114" s="38" t="s">
        <v>2978</v>
      </c>
      <c r="C1114" s="4">
        <v>0.5</v>
      </c>
      <c r="D1114" s="2">
        <v>0.5</v>
      </c>
    </row>
    <row r="1115" spans="1:4">
      <c r="A1115" s="8">
        <v>600580</v>
      </c>
      <c r="B1115" s="38" t="s">
        <v>2979</v>
      </c>
      <c r="C1115" s="4">
        <v>0.5</v>
      </c>
      <c r="D1115" s="2">
        <v>0.5</v>
      </c>
    </row>
    <row r="1116" spans="1:4">
      <c r="A1116" s="8">
        <v>600582</v>
      </c>
      <c r="B1116" s="38" t="s">
        <v>2980</v>
      </c>
      <c r="C1116" s="4">
        <v>0.5</v>
      </c>
      <c r="D1116" s="2">
        <v>0.5</v>
      </c>
    </row>
    <row r="1117" spans="1:4">
      <c r="A1117" s="8">
        <v>600583</v>
      </c>
      <c r="B1117" s="38" t="s">
        <v>2981</v>
      </c>
      <c r="C1117" s="4">
        <v>0.6</v>
      </c>
      <c r="D1117" s="2">
        <v>0.4</v>
      </c>
    </row>
    <row r="1118" spans="1:4">
      <c r="A1118" s="8">
        <v>600584</v>
      </c>
      <c r="B1118" s="38" t="s">
        <v>2982</v>
      </c>
      <c r="C1118" s="4">
        <v>0.3</v>
      </c>
      <c r="D1118" s="2">
        <v>0.7</v>
      </c>
    </row>
    <row r="1119" spans="1:4">
      <c r="A1119" s="8">
        <v>600585</v>
      </c>
      <c r="B1119" s="38" t="s">
        <v>2983</v>
      </c>
      <c r="C1119" s="4">
        <v>0.6</v>
      </c>
      <c r="D1119" s="2">
        <v>0.4</v>
      </c>
    </row>
    <row r="1120" spans="1:4">
      <c r="A1120" s="8">
        <v>600587</v>
      </c>
      <c r="B1120" s="38" t="s">
        <v>2984</v>
      </c>
      <c r="C1120" s="4">
        <v>0.2</v>
      </c>
      <c r="D1120" s="2">
        <v>0.8</v>
      </c>
    </row>
    <row r="1121" spans="1:4">
      <c r="A1121" s="8">
        <v>600594</v>
      </c>
      <c r="B1121" s="38" t="s">
        <v>2985</v>
      </c>
      <c r="C1121" s="4">
        <v>0.3</v>
      </c>
      <c r="D1121" s="2">
        <v>0.7</v>
      </c>
    </row>
    <row r="1122" spans="1:4">
      <c r="A1122" s="8">
        <v>600596</v>
      </c>
      <c r="B1122" s="38" t="s">
        <v>2986</v>
      </c>
      <c r="C1122" s="4">
        <v>0.5</v>
      </c>
      <c r="D1122" s="2">
        <v>0.5</v>
      </c>
    </row>
    <row r="1123" spans="1:4">
      <c r="A1123" s="8">
        <v>600597</v>
      </c>
      <c r="B1123" s="38" t="s">
        <v>2987</v>
      </c>
      <c r="C1123" s="4">
        <v>0.4</v>
      </c>
      <c r="D1123" s="2">
        <v>0.6</v>
      </c>
    </row>
    <row r="1124" spans="1:4">
      <c r="A1124" s="8">
        <v>600600</v>
      </c>
      <c r="B1124" s="38" t="s">
        <v>2988</v>
      </c>
      <c r="C1124" s="4">
        <v>0.4</v>
      </c>
      <c r="D1124" s="2">
        <v>0.6</v>
      </c>
    </row>
    <row r="1125" spans="1:4">
      <c r="A1125" s="8">
        <v>600611</v>
      </c>
      <c r="B1125" s="38" t="s">
        <v>2989</v>
      </c>
      <c r="C1125" s="4">
        <v>0.5</v>
      </c>
      <c r="D1125" s="2">
        <v>0.5</v>
      </c>
    </row>
    <row r="1126" spans="1:4">
      <c r="A1126" s="8">
        <v>600626</v>
      </c>
      <c r="B1126" s="38" t="s">
        <v>2990</v>
      </c>
      <c r="C1126" s="4">
        <v>0.3</v>
      </c>
      <c r="D1126" s="2">
        <v>0.7</v>
      </c>
    </row>
    <row r="1127" spans="1:4">
      <c r="A1127" s="8">
        <v>600633</v>
      </c>
      <c r="B1127" s="38" t="s">
        <v>2991</v>
      </c>
      <c r="C1127" s="4">
        <v>0.6</v>
      </c>
      <c r="D1127" s="2">
        <v>0.4</v>
      </c>
    </row>
    <row r="1128" spans="1:4">
      <c r="A1128" s="8">
        <v>600635</v>
      </c>
      <c r="B1128" s="38" t="s">
        <v>2992</v>
      </c>
      <c r="C1128" s="4">
        <v>0.5</v>
      </c>
      <c r="D1128" s="2">
        <v>0.5</v>
      </c>
    </row>
    <row r="1129" spans="1:4">
      <c r="A1129" s="8">
        <v>600637</v>
      </c>
      <c r="B1129" s="38" t="s">
        <v>2993</v>
      </c>
      <c r="C1129" s="4">
        <v>0.6</v>
      </c>
      <c r="D1129" s="2">
        <v>0.4</v>
      </c>
    </row>
    <row r="1130" spans="1:4">
      <c r="A1130" s="8">
        <v>600639</v>
      </c>
      <c r="B1130" s="38" t="s">
        <v>2994</v>
      </c>
      <c r="C1130" s="4">
        <v>0.5</v>
      </c>
      <c r="D1130" s="2">
        <v>0.5</v>
      </c>
    </row>
    <row r="1131" spans="1:4">
      <c r="A1131" s="8">
        <v>600642</v>
      </c>
      <c r="B1131" s="38" t="s">
        <v>2995</v>
      </c>
      <c r="C1131" s="4">
        <v>0.6</v>
      </c>
      <c r="D1131" s="2">
        <v>0.4</v>
      </c>
    </row>
    <row r="1132" spans="1:4">
      <c r="A1132" s="8">
        <v>600643</v>
      </c>
      <c r="B1132" s="38" t="s">
        <v>2996</v>
      </c>
      <c r="C1132" s="4">
        <v>0.5</v>
      </c>
      <c r="D1132" s="2">
        <v>0.5</v>
      </c>
    </row>
    <row r="1133" spans="1:4">
      <c r="A1133" s="8">
        <v>600648</v>
      </c>
      <c r="B1133" s="38" t="s">
        <v>2997</v>
      </c>
      <c r="C1133" s="4">
        <v>0.6</v>
      </c>
      <c r="D1133" s="2">
        <v>0.4</v>
      </c>
    </row>
    <row r="1134" spans="1:4">
      <c r="A1134" s="8">
        <v>600651</v>
      </c>
      <c r="B1134" s="38" t="s">
        <v>2998</v>
      </c>
      <c r="C1134" s="4">
        <v>0.3</v>
      </c>
      <c r="D1134" s="2">
        <v>0.7</v>
      </c>
    </row>
    <row r="1135" spans="1:4">
      <c r="A1135" s="8">
        <v>600655</v>
      </c>
      <c r="B1135" s="38" t="s">
        <v>2999</v>
      </c>
      <c r="C1135" s="4">
        <v>0.35</v>
      </c>
      <c r="D1135" s="2">
        <v>0.65</v>
      </c>
    </row>
    <row r="1136" spans="1:4">
      <c r="A1136" s="8">
        <v>600660</v>
      </c>
      <c r="B1136" s="38" t="s">
        <v>3000</v>
      </c>
      <c r="C1136" s="4">
        <v>0.6</v>
      </c>
      <c r="D1136" s="2">
        <v>0.4</v>
      </c>
    </row>
    <row r="1137" spans="1:4">
      <c r="A1137" s="8">
        <v>600662</v>
      </c>
      <c r="B1137" s="38" t="s">
        <v>3001</v>
      </c>
      <c r="C1137" s="4">
        <v>0.3</v>
      </c>
      <c r="D1137" s="2">
        <v>0.7</v>
      </c>
    </row>
    <row r="1138" spans="1:4">
      <c r="A1138" s="8">
        <v>600663</v>
      </c>
      <c r="B1138" s="38" t="s">
        <v>3002</v>
      </c>
      <c r="C1138" s="4">
        <v>0.6</v>
      </c>
      <c r="D1138" s="2">
        <v>0.4</v>
      </c>
    </row>
    <row r="1139" spans="1:4">
      <c r="A1139" s="8">
        <v>600664</v>
      </c>
      <c r="B1139" s="38" t="s">
        <v>3003</v>
      </c>
      <c r="C1139" s="4">
        <v>0.5</v>
      </c>
      <c r="D1139" s="2">
        <v>0.5</v>
      </c>
    </row>
    <row r="1140" spans="1:4">
      <c r="A1140" s="8">
        <v>600667</v>
      </c>
      <c r="B1140" s="38" t="s">
        <v>3004</v>
      </c>
      <c r="C1140" s="4">
        <v>0.2</v>
      </c>
      <c r="D1140" s="2">
        <v>0.8</v>
      </c>
    </row>
    <row r="1141" spans="1:4">
      <c r="A1141" s="8">
        <v>600673</v>
      </c>
      <c r="B1141" s="38" t="s">
        <v>3005</v>
      </c>
      <c r="C1141" s="4">
        <v>0.35</v>
      </c>
      <c r="D1141" s="2">
        <v>0.65</v>
      </c>
    </row>
    <row r="1142" spans="1:4">
      <c r="A1142" s="8">
        <v>600674</v>
      </c>
      <c r="B1142" s="38" t="s">
        <v>3006</v>
      </c>
      <c r="C1142" s="4">
        <v>0.6</v>
      </c>
      <c r="D1142" s="2">
        <v>0.4</v>
      </c>
    </row>
    <row r="1143" spans="1:4">
      <c r="A1143" s="8">
        <v>600684</v>
      </c>
      <c r="B1143" s="38" t="s">
        <v>3007</v>
      </c>
      <c r="C1143" s="4">
        <v>0.3</v>
      </c>
      <c r="D1143" s="2">
        <v>0.7</v>
      </c>
    </row>
    <row r="1144" spans="1:4">
      <c r="A1144" s="8">
        <v>600688</v>
      </c>
      <c r="B1144" s="38" t="s">
        <v>3008</v>
      </c>
      <c r="C1144" s="4">
        <v>0.4</v>
      </c>
      <c r="D1144" s="2">
        <v>0.6</v>
      </c>
    </row>
    <row r="1145" spans="1:4">
      <c r="A1145" s="8">
        <v>600690</v>
      </c>
      <c r="B1145" s="38" t="s">
        <v>3009</v>
      </c>
      <c r="C1145" s="4">
        <v>0.6</v>
      </c>
      <c r="D1145" s="2">
        <v>0.4</v>
      </c>
    </row>
    <row r="1146" spans="1:4">
      <c r="A1146" s="8">
        <v>600694</v>
      </c>
      <c r="B1146" s="38" t="s">
        <v>3010</v>
      </c>
      <c r="C1146" s="4">
        <v>0.5</v>
      </c>
      <c r="D1146" s="2">
        <v>0.5</v>
      </c>
    </row>
    <row r="1147" spans="1:4">
      <c r="A1147" s="8">
        <v>600703</v>
      </c>
      <c r="B1147" s="38" t="s">
        <v>3011</v>
      </c>
      <c r="C1147" s="4">
        <v>0.4</v>
      </c>
      <c r="D1147" s="2">
        <v>0.6</v>
      </c>
    </row>
    <row r="1148" spans="1:4">
      <c r="A1148" s="8">
        <v>600704</v>
      </c>
      <c r="B1148" s="38" t="s">
        <v>3012</v>
      </c>
      <c r="C1148" s="4">
        <v>0.5</v>
      </c>
      <c r="D1148" s="2">
        <v>0.5</v>
      </c>
    </row>
    <row r="1149" spans="1:4">
      <c r="A1149" s="8">
        <v>600705</v>
      </c>
      <c r="B1149" s="38" t="s">
        <v>3013</v>
      </c>
      <c r="C1149" s="4">
        <v>0.5</v>
      </c>
      <c r="D1149" s="2">
        <v>0.5</v>
      </c>
    </row>
    <row r="1150" spans="1:4">
      <c r="A1150" s="8">
        <v>600717</v>
      </c>
      <c r="B1150" s="38" t="s">
        <v>3014</v>
      </c>
      <c r="C1150" s="4">
        <v>0.5</v>
      </c>
      <c r="D1150" s="2">
        <v>0.5</v>
      </c>
    </row>
    <row r="1151" spans="1:4">
      <c r="A1151" s="8">
        <v>600718</v>
      </c>
      <c r="B1151" s="38" t="s">
        <v>3015</v>
      </c>
      <c r="C1151" s="4">
        <v>0.5</v>
      </c>
      <c r="D1151" s="2">
        <v>0.5</v>
      </c>
    </row>
    <row r="1152" spans="1:4">
      <c r="A1152" s="8">
        <v>600720</v>
      </c>
      <c r="B1152" s="38" t="s">
        <v>3016</v>
      </c>
      <c r="C1152" s="4">
        <v>0.5</v>
      </c>
      <c r="D1152" s="2">
        <v>0.5</v>
      </c>
    </row>
    <row r="1153" spans="1:4">
      <c r="A1153" s="8">
        <v>600729</v>
      </c>
      <c r="B1153" s="38" t="s">
        <v>3017</v>
      </c>
      <c r="C1153" s="4">
        <v>0.5</v>
      </c>
      <c r="D1153" s="2">
        <v>0.5</v>
      </c>
    </row>
    <row r="1154" spans="1:4">
      <c r="A1154" s="8">
        <v>600739</v>
      </c>
      <c r="B1154" s="38" t="s">
        <v>3018</v>
      </c>
      <c r="C1154" s="4">
        <v>0.6</v>
      </c>
      <c r="D1154" s="2">
        <v>0.4</v>
      </c>
    </row>
    <row r="1155" spans="1:4">
      <c r="A1155" s="8">
        <v>600741</v>
      </c>
      <c r="B1155" s="38" t="s">
        <v>3019</v>
      </c>
      <c r="C1155" s="4">
        <v>0.6</v>
      </c>
      <c r="D1155" s="2">
        <v>0.4</v>
      </c>
    </row>
    <row r="1156" spans="1:4">
      <c r="A1156" s="8">
        <v>600742</v>
      </c>
      <c r="B1156" s="38" t="s">
        <v>3020</v>
      </c>
      <c r="C1156" s="4">
        <v>0.5</v>
      </c>
      <c r="D1156" s="2">
        <v>0.5</v>
      </c>
    </row>
    <row r="1157" spans="1:4">
      <c r="A1157" s="8">
        <v>600743</v>
      </c>
      <c r="B1157" s="38" t="s">
        <v>3021</v>
      </c>
      <c r="C1157" s="4">
        <v>0.3</v>
      </c>
      <c r="D1157" s="2">
        <v>0.7</v>
      </c>
    </row>
    <row r="1158" spans="1:4">
      <c r="A1158" s="8">
        <v>600748</v>
      </c>
      <c r="B1158" s="38" t="s">
        <v>3022</v>
      </c>
      <c r="C1158" s="4">
        <v>0.5</v>
      </c>
      <c r="D1158" s="2">
        <v>0.5</v>
      </c>
    </row>
    <row r="1159" spans="1:4">
      <c r="A1159" s="8">
        <v>600750</v>
      </c>
      <c r="B1159" s="38" t="s">
        <v>3023</v>
      </c>
      <c r="C1159" s="4">
        <v>0.3</v>
      </c>
      <c r="D1159" s="2">
        <v>0.7</v>
      </c>
    </row>
    <row r="1160" spans="1:4">
      <c r="A1160" s="8">
        <v>600755</v>
      </c>
      <c r="B1160" s="38" t="s">
        <v>3024</v>
      </c>
      <c r="C1160" s="4">
        <v>0.5</v>
      </c>
      <c r="D1160" s="2">
        <v>0.5</v>
      </c>
    </row>
    <row r="1161" spans="1:4">
      <c r="A1161" s="8">
        <v>600756</v>
      </c>
      <c r="B1161" s="38" t="s">
        <v>3025</v>
      </c>
      <c r="C1161" s="4">
        <v>0.2</v>
      </c>
      <c r="D1161" s="2">
        <v>0.8</v>
      </c>
    </row>
    <row r="1162" spans="1:4">
      <c r="A1162" s="8">
        <v>600761</v>
      </c>
      <c r="B1162" s="38" t="s">
        <v>3026</v>
      </c>
      <c r="C1162" s="4">
        <v>0.5</v>
      </c>
      <c r="D1162" s="2">
        <v>0.5</v>
      </c>
    </row>
    <row r="1163" spans="1:4">
      <c r="A1163" s="8">
        <v>600765</v>
      </c>
      <c r="B1163" s="38" t="s">
        <v>3027</v>
      </c>
      <c r="C1163" s="4">
        <v>0.4</v>
      </c>
      <c r="D1163" s="2">
        <v>0.6</v>
      </c>
    </row>
    <row r="1164" spans="1:4">
      <c r="A1164" s="8">
        <v>600773</v>
      </c>
      <c r="B1164" s="38" t="s">
        <v>3028</v>
      </c>
      <c r="C1164" s="4">
        <v>0.5</v>
      </c>
      <c r="D1164" s="2">
        <v>0.5</v>
      </c>
    </row>
    <row r="1165" spans="1:4">
      <c r="A1165" s="8">
        <v>600775</v>
      </c>
      <c r="B1165" s="38" t="s">
        <v>3029</v>
      </c>
      <c r="C1165" s="4">
        <v>0.2</v>
      </c>
      <c r="D1165" s="2">
        <v>0.8</v>
      </c>
    </row>
    <row r="1166" spans="1:4">
      <c r="A1166" s="8">
        <v>600776</v>
      </c>
      <c r="B1166" s="38" t="s">
        <v>3030</v>
      </c>
      <c r="C1166" s="4">
        <v>0.5</v>
      </c>
      <c r="D1166" s="2">
        <v>0.5</v>
      </c>
    </row>
    <row r="1167" spans="1:4">
      <c r="A1167" s="8">
        <v>600787</v>
      </c>
      <c r="B1167" s="38" t="s">
        <v>3031</v>
      </c>
      <c r="C1167" s="4">
        <v>0.5</v>
      </c>
      <c r="D1167" s="2">
        <v>0.5</v>
      </c>
    </row>
    <row r="1168" spans="1:4">
      <c r="A1168" s="8">
        <v>600795</v>
      </c>
      <c r="B1168" s="38" t="s">
        <v>3032</v>
      </c>
      <c r="C1168" s="4">
        <v>0.6</v>
      </c>
      <c r="D1168" s="2">
        <v>0.4</v>
      </c>
    </row>
    <row r="1169" spans="1:4">
      <c r="A1169" s="8">
        <v>600804</v>
      </c>
      <c r="B1169" s="38" t="s">
        <v>3033</v>
      </c>
      <c r="C1169" s="4">
        <v>0.6</v>
      </c>
      <c r="D1169" s="2">
        <v>0.4</v>
      </c>
    </row>
    <row r="1170" spans="1:4">
      <c r="A1170" s="8">
        <v>600808</v>
      </c>
      <c r="B1170" s="38" t="s">
        <v>3034</v>
      </c>
      <c r="C1170" s="4">
        <v>0.3</v>
      </c>
      <c r="D1170" s="2">
        <v>0.7</v>
      </c>
    </row>
    <row r="1171" spans="1:4">
      <c r="A1171" s="8">
        <v>600811</v>
      </c>
      <c r="B1171" s="38" t="s">
        <v>3035</v>
      </c>
      <c r="C1171" s="4">
        <v>0.5</v>
      </c>
      <c r="D1171" s="2">
        <v>0.5</v>
      </c>
    </row>
    <row r="1172" spans="1:4">
      <c r="A1172" s="8">
        <v>600816</v>
      </c>
      <c r="B1172" s="38" t="s">
        <v>3036</v>
      </c>
      <c r="C1172" s="4">
        <v>0.5</v>
      </c>
      <c r="D1172" s="2">
        <v>0.5</v>
      </c>
    </row>
    <row r="1173" spans="1:4">
      <c r="A1173" s="8">
        <v>600820</v>
      </c>
      <c r="B1173" s="38" t="s">
        <v>3037</v>
      </c>
      <c r="C1173" s="4">
        <v>0.5</v>
      </c>
      <c r="D1173" s="2">
        <v>0.5</v>
      </c>
    </row>
    <row r="1174" spans="1:4">
      <c r="A1174" s="8">
        <v>600823</v>
      </c>
      <c r="B1174" s="38" t="s">
        <v>3038</v>
      </c>
      <c r="C1174" s="4">
        <v>0.5</v>
      </c>
      <c r="D1174" s="2">
        <v>0.5</v>
      </c>
    </row>
    <row r="1175" spans="1:4">
      <c r="A1175" s="8">
        <v>600827</v>
      </c>
      <c r="B1175" s="38" t="s">
        <v>3039</v>
      </c>
      <c r="C1175" s="4">
        <v>0.5</v>
      </c>
      <c r="D1175" s="2">
        <v>0.5</v>
      </c>
    </row>
    <row r="1176" spans="1:4">
      <c r="A1176" s="8">
        <v>600830</v>
      </c>
      <c r="B1176" s="38" t="s">
        <v>3040</v>
      </c>
      <c r="C1176" s="4">
        <v>0.3</v>
      </c>
      <c r="D1176" s="2">
        <v>0.7</v>
      </c>
    </row>
    <row r="1177" spans="1:4">
      <c r="A1177" s="8">
        <v>600831</v>
      </c>
      <c r="B1177" s="38" t="s">
        <v>3041</v>
      </c>
      <c r="C1177" s="4">
        <v>0.2</v>
      </c>
      <c r="D1177" s="2">
        <v>0.8</v>
      </c>
    </row>
    <row r="1178" spans="1:4">
      <c r="A1178" s="8">
        <v>600835</v>
      </c>
      <c r="B1178" s="38" t="s">
        <v>3042</v>
      </c>
      <c r="C1178" s="4">
        <v>0.4</v>
      </c>
      <c r="D1178" s="2">
        <v>0.6</v>
      </c>
    </row>
    <row r="1179" spans="1:4">
      <c r="A1179" s="8">
        <v>600837</v>
      </c>
      <c r="B1179" s="38" t="s">
        <v>3043</v>
      </c>
      <c r="C1179" s="4">
        <v>0.6</v>
      </c>
      <c r="D1179" s="2">
        <v>0.4</v>
      </c>
    </row>
    <row r="1180" spans="1:4">
      <c r="A1180" s="8">
        <v>600839</v>
      </c>
      <c r="B1180" s="38" t="s">
        <v>3044</v>
      </c>
      <c r="C1180" s="4">
        <v>0.5</v>
      </c>
      <c r="D1180" s="2">
        <v>0.5</v>
      </c>
    </row>
    <row r="1181" spans="1:4">
      <c r="A1181" s="8">
        <v>600846</v>
      </c>
      <c r="B1181" s="38" t="s">
        <v>3045</v>
      </c>
      <c r="C1181" s="4">
        <v>0.3</v>
      </c>
      <c r="D1181" s="2">
        <v>0.7</v>
      </c>
    </row>
    <row r="1182" spans="1:4">
      <c r="A1182" s="8">
        <v>600859</v>
      </c>
      <c r="B1182" s="38" t="s">
        <v>3046</v>
      </c>
      <c r="C1182" s="4">
        <v>0.25</v>
      </c>
      <c r="D1182" s="2">
        <v>0.75</v>
      </c>
    </row>
    <row r="1183" spans="1:4">
      <c r="A1183" s="8">
        <v>600863</v>
      </c>
      <c r="B1183" s="38" t="s">
        <v>3047</v>
      </c>
      <c r="C1183" s="4">
        <v>0.5</v>
      </c>
      <c r="D1183" s="2">
        <v>0.5</v>
      </c>
    </row>
    <row r="1184" spans="1:4">
      <c r="A1184" s="8">
        <v>600867</v>
      </c>
      <c r="B1184" s="38" t="s">
        <v>3048</v>
      </c>
      <c r="C1184" s="4">
        <v>0.25</v>
      </c>
      <c r="D1184" s="2">
        <v>0.75</v>
      </c>
    </row>
    <row r="1185" spans="1:4">
      <c r="A1185" s="8">
        <v>600872</v>
      </c>
      <c r="B1185" s="38" t="s">
        <v>3049</v>
      </c>
      <c r="C1185" s="4">
        <v>0.2</v>
      </c>
      <c r="D1185" s="2">
        <v>0.8</v>
      </c>
    </row>
    <row r="1186" spans="1:4">
      <c r="A1186" s="8">
        <v>600873</v>
      </c>
      <c r="B1186" s="38" t="s">
        <v>3050</v>
      </c>
      <c r="C1186" s="4">
        <v>0.3</v>
      </c>
      <c r="D1186" s="2">
        <v>0.7</v>
      </c>
    </row>
    <row r="1187" spans="1:4">
      <c r="A1187" s="8">
        <v>600874</v>
      </c>
      <c r="B1187" s="38" t="s">
        <v>3051</v>
      </c>
      <c r="C1187" s="4">
        <v>0.4</v>
      </c>
      <c r="D1187" s="2">
        <v>0.6</v>
      </c>
    </row>
    <row r="1188" spans="1:4">
      <c r="A1188" s="8">
        <v>600875</v>
      </c>
      <c r="B1188" s="38" t="s">
        <v>3052</v>
      </c>
      <c r="C1188" s="4">
        <v>0.44999999999999996</v>
      </c>
      <c r="D1188" s="2">
        <v>0.55000000000000004</v>
      </c>
    </row>
    <row r="1189" spans="1:4">
      <c r="A1189" s="8">
        <v>600881</v>
      </c>
      <c r="B1189" s="38" t="s">
        <v>3053</v>
      </c>
      <c r="C1189" s="4">
        <v>0.3</v>
      </c>
      <c r="D1189" s="2">
        <v>0.7</v>
      </c>
    </row>
    <row r="1190" spans="1:4">
      <c r="A1190" s="8">
        <v>600884</v>
      </c>
      <c r="B1190" s="38" t="s">
        <v>3054</v>
      </c>
      <c r="C1190" s="4">
        <v>0.3</v>
      </c>
      <c r="D1190" s="2">
        <v>0.7</v>
      </c>
    </row>
    <row r="1191" spans="1:4">
      <c r="A1191" s="8">
        <v>600886</v>
      </c>
      <c r="B1191" s="38" t="s">
        <v>3055</v>
      </c>
      <c r="C1191" s="4">
        <v>0.6</v>
      </c>
      <c r="D1191" s="2">
        <v>0.4</v>
      </c>
    </row>
    <row r="1192" spans="1:4">
      <c r="A1192" s="8">
        <v>600887</v>
      </c>
      <c r="B1192" s="38" t="s">
        <v>3056</v>
      </c>
      <c r="C1192" s="4">
        <v>0.6</v>
      </c>
      <c r="D1192" s="2">
        <v>0.4</v>
      </c>
    </row>
    <row r="1193" spans="1:4">
      <c r="A1193" s="8">
        <v>600893</v>
      </c>
      <c r="B1193" s="38" t="s">
        <v>3057</v>
      </c>
      <c r="C1193" s="4">
        <v>0.5</v>
      </c>
      <c r="D1193" s="2">
        <v>0.5</v>
      </c>
    </row>
    <row r="1194" spans="1:4">
      <c r="A1194" s="8">
        <v>600895</v>
      </c>
      <c r="B1194" s="38" t="s">
        <v>3058</v>
      </c>
      <c r="C1194" s="4">
        <v>0.4</v>
      </c>
      <c r="D1194" s="2">
        <v>0.6</v>
      </c>
    </row>
    <row r="1195" spans="1:4">
      <c r="A1195" s="8">
        <v>600900</v>
      </c>
      <c r="B1195" s="38" t="s">
        <v>3059</v>
      </c>
      <c r="C1195" s="4">
        <v>0.6</v>
      </c>
      <c r="D1195" s="2">
        <v>0.4</v>
      </c>
    </row>
    <row r="1196" spans="1:4">
      <c r="A1196" s="8">
        <v>600967</v>
      </c>
      <c r="B1196" s="38" t="s">
        <v>3060</v>
      </c>
      <c r="C1196" s="4">
        <v>0.2</v>
      </c>
      <c r="D1196" s="2">
        <v>0.8</v>
      </c>
    </row>
    <row r="1197" spans="1:4">
      <c r="A1197" s="8">
        <v>600978</v>
      </c>
      <c r="B1197" s="38" t="s">
        <v>3061</v>
      </c>
      <c r="C1197" s="4">
        <v>0.3</v>
      </c>
      <c r="D1197" s="2">
        <v>0.7</v>
      </c>
    </row>
    <row r="1198" spans="1:4">
      <c r="A1198" s="8">
        <v>600987</v>
      </c>
      <c r="B1198" s="38" t="s">
        <v>3062</v>
      </c>
      <c r="C1198" s="4">
        <v>0.4</v>
      </c>
      <c r="D1198" s="2">
        <v>0.6</v>
      </c>
    </row>
    <row r="1199" spans="1:4">
      <c r="A1199" s="8">
        <v>600993</v>
      </c>
      <c r="B1199" s="38" t="s">
        <v>3063</v>
      </c>
      <c r="C1199" s="4">
        <v>0.3</v>
      </c>
      <c r="D1199" s="2">
        <v>0.7</v>
      </c>
    </row>
    <row r="1200" spans="1:4">
      <c r="A1200" s="8">
        <v>600999</v>
      </c>
      <c r="B1200" s="38" t="s">
        <v>3064</v>
      </c>
      <c r="C1200" s="4">
        <v>0.5</v>
      </c>
      <c r="D1200" s="2">
        <v>0.5</v>
      </c>
    </row>
    <row r="1201" spans="1:4">
      <c r="A1201" s="8">
        <v>601000</v>
      </c>
      <c r="B1201" s="38" t="s">
        <v>3065</v>
      </c>
      <c r="C1201" s="4">
        <v>0.5</v>
      </c>
      <c r="D1201" s="2">
        <v>0.5</v>
      </c>
    </row>
    <row r="1202" spans="1:4">
      <c r="A1202" s="8">
        <v>601001</v>
      </c>
      <c r="B1202" s="38" t="s">
        <v>3066</v>
      </c>
      <c r="C1202" s="4">
        <v>0.5</v>
      </c>
      <c r="D1202" s="2">
        <v>0.5</v>
      </c>
    </row>
    <row r="1203" spans="1:4">
      <c r="A1203" s="8">
        <v>601002</v>
      </c>
      <c r="B1203" s="38" t="s">
        <v>3067</v>
      </c>
      <c r="C1203" s="4">
        <v>0.3</v>
      </c>
      <c r="D1203" s="2">
        <v>0.7</v>
      </c>
    </row>
    <row r="1204" spans="1:4">
      <c r="A1204" s="8">
        <v>601006</v>
      </c>
      <c r="B1204" s="38" t="s">
        <v>3068</v>
      </c>
      <c r="C1204" s="4">
        <v>0.6</v>
      </c>
      <c r="D1204" s="2">
        <v>0.4</v>
      </c>
    </row>
    <row r="1205" spans="1:4">
      <c r="A1205" s="8">
        <v>601009</v>
      </c>
      <c r="B1205" s="38" t="s">
        <v>3069</v>
      </c>
      <c r="C1205" s="4">
        <v>0.6</v>
      </c>
      <c r="D1205" s="2">
        <v>0.4</v>
      </c>
    </row>
    <row r="1206" spans="1:4">
      <c r="A1206" s="8">
        <v>601012</v>
      </c>
      <c r="B1206" s="38" t="s">
        <v>3070</v>
      </c>
      <c r="C1206" s="4">
        <v>0.4</v>
      </c>
      <c r="D1206" s="2">
        <v>0.6</v>
      </c>
    </row>
    <row r="1207" spans="1:4">
      <c r="A1207" s="8">
        <v>601018</v>
      </c>
      <c r="B1207" s="38" t="s">
        <v>3071</v>
      </c>
      <c r="C1207" s="4">
        <v>0.5</v>
      </c>
      <c r="D1207" s="2">
        <v>0.5</v>
      </c>
    </row>
    <row r="1208" spans="1:4">
      <c r="A1208" s="8">
        <v>601088</v>
      </c>
      <c r="B1208" s="38" t="s">
        <v>3072</v>
      </c>
      <c r="C1208" s="4">
        <v>0.70000000000000007</v>
      </c>
      <c r="D1208" s="2">
        <v>0.29999999999999993</v>
      </c>
    </row>
    <row r="1209" spans="1:4">
      <c r="A1209" s="8">
        <v>601098</v>
      </c>
      <c r="B1209" s="38" t="s">
        <v>3073</v>
      </c>
      <c r="C1209" s="4">
        <v>0.5</v>
      </c>
      <c r="D1209" s="2">
        <v>0.5</v>
      </c>
    </row>
    <row r="1210" spans="1:4">
      <c r="A1210" s="8">
        <v>601099</v>
      </c>
      <c r="B1210" s="38" t="s">
        <v>3074</v>
      </c>
      <c r="C1210" s="4">
        <v>0.5</v>
      </c>
      <c r="D1210" s="2">
        <v>0.5</v>
      </c>
    </row>
    <row r="1211" spans="1:4">
      <c r="A1211" s="8">
        <v>601111</v>
      </c>
      <c r="B1211" s="38" t="s">
        <v>3075</v>
      </c>
      <c r="C1211" s="4">
        <v>0.5</v>
      </c>
      <c r="D1211" s="2">
        <v>0.5</v>
      </c>
    </row>
    <row r="1212" spans="1:4">
      <c r="A1212" s="8">
        <v>601118</v>
      </c>
      <c r="B1212" s="38" t="s">
        <v>3076</v>
      </c>
      <c r="C1212" s="4">
        <v>0.5</v>
      </c>
      <c r="D1212" s="2">
        <v>0.5</v>
      </c>
    </row>
    <row r="1213" spans="1:4">
      <c r="A1213" s="8">
        <v>601139</v>
      </c>
      <c r="B1213" s="38" t="s">
        <v>3077</v>
      </c>
      <c r="C1213" s="4">
        <v>0.3</v>
      </c>
      <c r="D1213" s="2">
        <v>0.7</v>
      </c>
    </row>
    <row r="1214" spans="1:4">
      <c r="A1214" s="8">
        <v>601158</v>
      </c>
      <c r="B1214" s="38" t="s">
        <v>3078</v>
      </c>
      <c r="C1214" s="4">
        <v>0.2</v>
      </c>
      <c r="D1214" s="2">
        <v>0.8</v>
      </c>
    </row>
    <row r="1215" spans="1:4">
      <c r="A1215" s="8">
        <v>601166</v>
      </c>
      <c r="B1215" s="38" t="s">
        <v>3079</v>
      </c>
      <c r="C1215" s="4">
        <v>0.7</v>
      </c>
      <c r="D1215" s="2">
        <v>0.30000000000000004</v>
      </c>
    </row>
    <row r="1216" spans="1:4">
      <c r="A1216" s="8">
        <v>601169</v>
      </c>
      <c r="B1216" s="38" t="s">
        <v>3080</v>
      </c>
      <c r="C1216" s="4">
        <v>0.6</v>
      </c>
      <c r="D1216" s="2">
        <v>0.4</v>
      </c>
    </row>
    <row r="1217" spans="1:4">
      <c r="A1217" s="8">
        <v>601186</v>
      </c>
      <c r="B1217" s="38" t="s">
        <v>3081</v>
      </c>
      <c r="C1217" s="4">
        <v>0.6</v>
      </c>
      <c r="D1217" s="2">
        <v>0.4</v>
      </c>
    </row>
    <row r="1218" spans="1:4">
      <c r="A1218" s="8">
        <v>601216</v>
      </c>
      <c r="B1218" s="38" t="s">
        <v>3082</v>
      </c>
      <c r="C1218" s="4">
        <v>0.4</v>
      </c>
      <c r="D1218" s="2">
        <v>0.6</v>
      </c>
    </row>
    <row r="1219" spans="1:4">
      <c r="A1219" s="8">
        <v>601231</v>
      </c>
      <c r="B1219" s="38" t="s">
        <v>3083</v>
      </c>
      <c r="C1219" s="4">
        <v>0.4</v>
      </c>
      <c r="D1219" s="2">
        <v>0.6</v>
      </c>
    </row>
    <row r="1220" spans="1:4">
      <c r="A1220" s="8">
        <v>601238</v>
      </c>
      <c r="B1220" s="38" t="s">
        <v>3084</v>
      </c>
      <c r="C1220" s="4">
        <v>0.4</v>
      </c>
      <c r="D1220" s="2">
        <v>0.6</v>
      </c>
    </row>
    <row r="1221" spans="1:4">
      <c r="A1221" s="8">
        <v>601288</v>
      </c>
      <c r="B1221" s="38" t="s">
        <v>3085</v>
      </c>
      <c r="C1221" s="4">
        <v>0.6</v>
      </c>
      <c r="D1221" s="2">
        <v>0.4</v>
      </c>
    </row>
    <row r="1222" spans="1:4">
      <c r="A1222" s="8">
        <v>601311</v>
      </c>
      <c r="B1222" s="38" t="s">
        <v>3086</v>
      </c>
      <c r="C1222" s="4">
        <v>0.4</v>
      </c>
      <c r="D1222" s="2">
        <v>0.6</v>
      </c>
    </row>
    <row r="1223" spans="1:4">
      <c r="A1223" s="8">
        <v>601318</v>
      </c>
      <c r="B1223" s="38" t="s">
        <v>3087</v>
      </c>
      <c r="C1223" s="4">
        <v>0.8</v>
      </c>
      <c r="D1223" s="2">
        <v>0.19999999999999996</v>
      </c>
    </row>
    <row r="1224" spans="1:4">
      <c r="A1224" s="8">
        <v>601328</v>
      </c>
      <c r="B1224" s="38" t="s">
        <v>3088</v>
      </c>
      <c r="C1224" s="4">
        <v>0.70000000000000007</v>
      </c>
      <c r="D1224" s="2">
        <v>0.29999999999999993</v>
      </c>
    </row>
    <row r="1225" spans="1:4">
      <c r="A1225" s="8">
        <v>601333</v>
      </c>
      <c r="B1225" s="38" t="s">
        <v>3089</v>
      </c>
      <c r="C1225" s="4">
        <v>0.5</v>
      </c>
      <c r="D1225" s="2">
        <v>0.5</v>
      </c>
    </row>
    <row r="1226" spans="1:4">
      <c r="A1226" s="8">
        <v>601336</v>
      </c>
      <c r="B1226" s="38" t="s">
        <v>3090</v>
      </c>
      <c r="C1226" s="4">
        <v>0.5</v>
      </c>
      <c r="D1226" s="2">
        <v>0.5</v>
      </c>
    </row>
    <row r="1227" spans="1:4">
      <c r="A1227" s="8">
        <v>601377</v>
      </c>
      <c r="B1227" s="38" t="s">
        <v>3091</v>
      </c>
      <c r="C1227" s="4">
        <v>0.6</v>
      </c>
      <c r="D1227" s="2">
        <v>0.4</v>
      </c>
    </row>
    <row r="1228" spans="1:4">
      <c r="A1228" s="8">
        <v>601390</v>
      </c>
      <c r="B1228" s="38" t="s">
        <v>3092</v>
      </c>
      <c r="C1228" s="4">
        <v>0.4</v>
      </c>
      <c r="D1228" s="2">
        <v>0.6</v>
      </c>
    </row>
    <row r="1229" spans="1:4">
      <c r="A1229" s="8">
        <v>601398</v>
      </c>
      <c r="B1229" s="38" t="s">
        <v>3093</v>
      </c>
      <c r="C1229" s="4">
        <v>0.8</v>
      </c>
      <c r="D1229" s="2">
        <v>0.19999999999999996</v>
      </c>
    </row>
    <row r="1230" spans="1:4">
      <c r="A1230" s="8">
        <v>601555</v>
      </c>
      <c r="B1230" s="38" t="s">
        <v>3094</v>
      </c>
      <c r="C1230" s="4">
        <v>0.4</v>
      </c>
      <c r="D1230" s="2">
        <v>0.6</v>
      </c>
    </row>
    <row r="1231" spans="1:4">
      <c r="A1231" s="8">
        <v>601600</v>
      </c>
      <c r="B1231" s="38" t="s">
        <v>3095</v>
      </c>
      <c r="C1231" s="4">
        <v>0.5</v>
      </c>
      <c r="D1231" s="2">
        <v>0.5</v>
      </c>
    </row>
    <row r="1232" spans="1:4">
      <c r="A1232" s="8">
        <v>601601</v>
      </c>
      <c r="B1232" s="38" t="s">
        <v>3096</v>
      </c>
      <c r="C1232" s="4">
        <v>0.7</v>
      </c>
      <c r="D1232" s="2">
        <v>0.30000000000000004</v>
      </c>
    </row>
    <row r="1233" spans="1:4">
      <c r="A1233" s="8">
        <v>601607</v>
      </c>
      <c r="B1233" s="38" t="s">
        <v>3097</v>
      </c>
      <c r="C1233" s="4">
        <v>0.4</v>
      </c>
      <c r="D1233" s="2">
        <v>0.6</v>
      </c>
    </row>
    <row r="1234" spans="1:4">
      <c r="A1234" s="8">
        <v>601608</v>
      </c>
      <c r="B1234" s="38" t="s">
        <v>3098</v>
      </c>
      <c r="C1234" s="4">
        <v>0.3</v>
      </c>
      <c r="D1234" s="2">
        <v>0.7</v>
      </c>
    </row>
    <row r="1235" spans="1:4">
      <c r="A1235" s="8">
        <v>601618</v>
      </c>
      <c r="B1235" s="38" t="s">
        <v>3099</v>
      </c>
      <c r="C1235" s="4">
        <v>0.5</v>
      </c>
      <c r="D1235" s="2">
        <v>0.5</v>
      </c>
    </row>
    <row r="1236" spans="1:4">
      <c r="A1236" s="8">
        <v>601628</v>
      </c>
      <c r="B1236" s="38" t="s">
        <v>3100</v>
      </c>
      <c r="C1236" s="4">
        <v>0.7</v>
      </c>
      <c r="D1236" s="2">
        <v>0.30000000000000004</v>
      </c>
    </row>
    <row r="1237" spans="1:4">
      <c r="A1237" s="8">
        <v>601633</v>
      </c>
      <c r="B1237" s="38" t="s">
        <v>3101</v>
      </c>
      <c r="C1237" s="4">
        <v>0.6</v>
      </c>
      <c r="D1237" s="2">
        <v>0.4</v>
      </c>
    </row>
    <row r="1238" spans="1:4">
      <c r="A1238" s="8">
        <v>601666</v>
      </c>
      <c r="B1238" s="38" t="s">
        <v>3102</v>
      </c>
      <c r="C1238" s="4">
        <v>0.5</v>
      </c>
      <c r="D1238" s="2">
        <v>0.5</v>
      </c>
    </row>
    <row r="1239" spans="1:4">
      <c r="A1239" s="8">
        <v>601668</v>
      </c>
      <c r="B1239" s="38" t="s">
        <v>3103</v>
      </c>
      <c r="C1239" s="4">
        <v>0.6</v>
      </c>
      <c r="D1239" s="2">
        <v>0.4</v>
      </c>
    </row>
    <row r="1240" spans="1:4">
      <c r="A1240" s="8">
        <v>601669</v>
      </c>
      <c r="B1240" s="38" t="s">
        <v>3104</v>
      </c>
      <c r="C1240" s="4">
        <v>0.6</v>
      </c>
      <c r="D1240" s="2">
        <v>0.4</v>
      </c>
    </row>
    <row r="1241" spans="1:4">
      <c r="A1241" s="8">
        <v>601678</v>
      </c>
      <c r="B1241" s="38" t="s">
        <v>3105</v>
      </c>
      <c r="C1241" s="4">
        <v>0.3</v>
      </c>
      <c r="D1241" s="2">
        <v>0.7</v>
      </c>
    </row>
    <row r="1242" spans="1:4">
      <c r="A1242" s="8">
        <v>601688</v>
      </c>
      <c r="B1242" s="38" t="s">
        <v>3106</v>
      </c>
      <c r="C1242" s="4">
        <v>0.6</v>
      </c>
      <c r="D1242" s="2">
        <v>0.4</v>
      </c>
    </row>
    <row r="1243" spans="1:4">
      <c r="A1243" s="8">
        <v>601699</v>
      </c>
      <c r="B1243" s="38" t="s">
        <v>3107</v>
      </c>
      <c r="C1243" s="4">
        <v>0.6</v>
      </c>
      <c r="D1243" s="2">
        <v>0.4</v>
      </c>
    </row>
    <row r="1244" spans="1:4">
      <c r="A1244" s="8">
        <v>601717</v>
      </c>
      <c r="B1244" s="38" t="s">
        <v>3108</v>
      </c>
      <c r="C1244" s="4">
        <v>0.4</v>
      </c>
      <c r="D1244" s="2">
        <v>0.6</v>
      </c>
    </row>
    <row r="1245" spans="1:4">
      <c r="A1245" s="8">
        <v>601718</v>
      </c>
      <c r="B1245" s="38" t="s">
        <v>3109</v>
      </c>
      <c r="C1245" s="4">
        <v>0.5</v>
      </c>
      <c r="D1245" s="2">
        <v>0.5</v>
      </c>
    </row>
    <row r="1246" spans="1:4">
      <c r="A1246" s="8">
        <v>601727</v>
      </c>
      <c r="B1246" s="38" t="s">
        <v>3110</v>
      </c>
      <c r="C1246" s="4">
        <v>0.44999999999999996</v>
      </c>
      <c r="D1246" s="2">
        <v>0.55000000000000004</v>
      </c>
    </row>
    <row r="1247" spans="1:4">
      <c r="A1247" s="8">
        <v>601766</v>
      </c>
      <c r="B1247" s="38" t="s">
        <v>3111</v>
      </c>
      <c r="C1247" s="4">
        <v>0.5</v>
      </c>
      <c r="D1247" s="2">
        <v>0.5</v>
      </c>
    </row>
    <row r="1248" spans="1:4">
      <c r="A1248" s="8">
        <v>601777</v>
      </c>
      <c r="B1248" s="38" t="s">
        <v>3112</v>
      </c>
      <c r="C1248" s="4">
        <v>0.3</v>
      </c>
      <c r="D1248" s="2">
        <v>0.7</v>
      </c>
    </row>
    <row r="1249" spans="1:4">
      <c r="A1249" s="8">
        <v>601789</v>
      </c>
      <c r="B1249" s="38" t="s">
        <v>3113</v>
      </c>
      <c r="C1249" s="4">
        <v>0.15</v>
      </c>
      <c r="D1249" s="2">
        <v>0.85</v>
      </c>
    </row>
    <row r="1250" spans="1:4">
      <c r="A1250" s="8">
        <v>601800</v>
      </c>
      <c r="B1250" s="38" t="s">
        <v>3114</v>
      </c>
      <c r="C1250" s="4">
        <v>0.5</v>
      </c>
      <c r="D1250" s="2">
        <v>0.5</v>
      </c>
    </row>
    <row r="1251" spans="1:4">
      <c r="A1251" s="8">
        <v>601801</v>
      </c>
      <c r="B1251" s="38" t="s">
        <v>3115</v>
      </c>
      <c r="C1251" s="4">
        <v>0.4</v>
      </c>
      <c r="D1251" s="2">
        <v>0.6</v>
      </c>
    </row>
    <row r="1252" spans="1:4">
      <c r="A1252" s="8">
        <v>601808</v>
      </c>
      <c r="B1252" s="38" t="s">
        <v>3116</v>
      </c>
      <c r="C1252" s="4">
        <v>0.5</v>
      </c>
      <c r="D1252" s="2">
        <v>0.5</v>
      </c>
    </row>
    <row r="1253" spans="1:4">
      <c r="A1253" s="8">
        <v>601818</v>
      </c>
      <c r="B1253" s="38" t="s">
        <v>3117</v>
      </c>
      <c r="C1253" s="4">
        <v>0.6</v>
      </c>
      <c r="D1253" s="2">
        <v>0.4</v>
      </c>
    </row>
    <row r="1254" spans="1:4">
      <c r="A1254" s="8">
        <v>601857</v>
      </c>
      <c r="B1254" s="38" t="s">
        <v>3118</v>
      </c>
      <c r="C1254" s="4">
        <v>0.6</v>
      </c>
      <c r="D1254" s="2">
        <v>0.4</v>
      </c>
    </row>
    <row r="1255" spans="1:4">
      <c r="A1255" s="8">
        <v>601866</v>
      </c>
      <c r="B1255" s="38" t="s">
        <v>3119</v>
      </c>
      <c r="C1255" s="4">
        <v>0.6</v>
      </c>
      <c r="D1255" s="2">
        <v>0.4</v>
      </c>
    </row>
    <row r="1256" spans="1:4">
      <c r="A1256" s="8">
        <v>601877</v>
      </c>
      <c r="B1256" s="38" t="s">
        <v>3120</v>
      </c>
      <c r="C1256" s="4">
        <v>0.2</v>
      </c>
      <c r="D1256" s="2">
        <v>0.8</v>
      </c>
    </row>
    <row r="1257" spans="1:4">
      <c r="A1257" s="8">
        <v>601880</v>
      </c>
      <c r="B1257" s="38" t="s">
        <v>3121</v>
      </c>
      <c r="C1257" s="4">
        <v>0.4</v>
      </c>
      <c r="D1257" s="2">
        <v>0.6</v>
      </c>
    </row>
    <row r="1258" spans="1:4">
      <c r="A1258" s="8">
        <v>601898</v>
      </c>
      <c r="B1258" s="38" t="s">
        <v>3122</v>
      </c>
      <c r="C1258" s="4">
        <v>0.4</v>
      </c>
      <c r="D1258" s="2">
        <v>0.6</v>
      </c>
    </row>
    <row r="1259" spans="1:4">
      <c r="A1259" s="8">
        <v>601899</v>
      </c>
      <c r="B1259" s="38" t="s">
        <v>3123</v>
      </c>
      <c r="C1259" s="4">
        <v>0.5</v>
      </c>
      <c r="D1259" s="2">
        <v>0.5</v>
      </c>
    </row>
    <row r="1260" spans="1:4">
      <c r="A1260" s="8">
        <v>601919</v>
      </c>
      <c r="B1260" s="38" t="s">
        <v>3124</v>
      </c>
      <c r="C1260" s="4">
        <v>0.6</v>
      </c>
      <c r="D1260" s="2">
        <v>0.4</v>
      </c>
    </row>
    <row r="1261" spans="1:4">
      <c r="A1261" s="8">
        <v>601933</v>
      </c>
      <c r="B1261" s="38" t="s">
        <v>3125</v>
      </c>
      <c r="C1261" s="4">
        <v>0.5</v>
      </c>
      <c r="D1261" s="2">
        <v>0.5</v>
      </c>
    </row>
    <row r="1262" spans="1:4">
      <c r="A1262" s="8">
        <v>601939</v>
      </c>
      <c r="B1262" s="38" t="s">
        <v>3126</v>
      </c>
      <c r="C1262" s="4">
        <v>0.8</v>
      </c>
      <c r="D1262" s="2">
        <v>0.19999999999999996</v>
      </c>
    </row>
    <row r="1263" spans="1:4">
      <c r="A1263" s="8">
        <v>601958</v>
      </c>
      <c r="B1263" s="38" t="s">
        <v>3127</v>
      </c>
      <c r="C1263" s="4">
        <v>0.5</v>
      </c>
      <c r="D1263" s="2">
        <v>0.5</v>
      </c>
    </row>
    <row r="1264" spans="1:4">
      <c r="A1264" s="8">
        <v>601988</v>
      </c>
      <c r="B1264" s="38" t="s">
        <v>3128</v>
      </c>
      <c r="C1264" s="4">
        <v>0.70000000000000007</v>
      </c>
      <c r="D1264" s="2">
        <v>0.29999999999999993</v>
      </c>
    </row>
    <row r="1265" spans="1:4">
      <c r="A1265" s="8">
        <v>601989</v>
      </c>
      <c r="B1265" s="38" t="s">
        <v>3129</v>
      </c>
      <c r="C1265" s="4">
        <v>0.6</v>
      </c>
      <c r="D1265" s="2">
        <v>0.4</v>
      </c>
    </row>
    <row r="1266" spans="1:4">
      <c r="A1266" s="8">
        <v>601991</v>
      </c>
      <c r="B1266" s="38" t="s">
        <v>3130</v>
      </c>
      <c r="C1266" s="4">
        <v>0.5</v>
      </c>
      <c r="D1266" s="2">
        <v>0.5</v>
      </c>
    </row>
    <row r="1267" spans="1:4">
      <c r="A1267" s="8">
        <v>601992</v>
      </c>
      <c r="B1267" s="38" t="s">
        <v>3131</v>
      </c>
      <c r="C1267" s="4">
        <v>0.4</v>
      </c>
      <c r="D1267" s="2">
        <v>0.6</v>
      </c>
    </row>
    <row r="1268" spans="1:4">
      <c r="A1268" s="8">
        <v>601998</v>
      </c>
      <c r="B1268" s="38" t="s">
        <v>3132</v>
      </c>
      <c r="C1268" s="4">
        <v>0.5</v>
      </c>
      <c r="D1268" s="2">
        <v>0.5</v>
      </c>
    </row>
    <row r="1269" spans="1:4">
      <c r="A1269" s="8">
        <v>603000</v>
      </c>
      <c r="B1269" s="38" t="s">
        <v>3133</v>
      </c>
      <c r="C1269" s="4">
        <v>0.5</v>
      </c>
      <c r="D1269" s="2">
        <v>0.5</v>
      </c>
    </row>
    <row r="1270" spans="1:4">
      <c r="A1270" s="8">
        <v>603993</v>
      </c>
      <c r="B1270" s="38" t="s">
        <v>3134</v>
      </c>
      <c r="C1270" s="4">
        <v>0.5</v>
      </c>
      <c r="D1270" s="2">
        <v>0.5</v>
      </c>
    </row>
    <row r="1272" spans="1:4" ht="34.5" customHeight="1"/>
    <row r="1273" spans="1:4">
      <c r="A1273" s="1"/>
      <c r="B1273" s="1"/>
      <c r="C1273" s="1"/>
      <c r="D1273" s="1"/>
    </row>
    <row r="1274" spans="1:4" ht="204" customHeight="1">
      <c r="A1274" s="1"/>
      <c r="B1274" s="1"/>
      <c r="C1274" s="1"/>
      <c r="D1274" s="1"/>
    </row>
    <row r="1275" spans="1:4" ht="36.75" customHeight="1">
      <c r="A1275" s="5"/>
      <c r="B1275" s="5"/>
      <c r="C1275" s="32"/>
      <c r="D1275" s="33" t="s">
        <v>3135</v>
      </c>
    </row>
    <row r="1276" spans="1:4">
      <c r="A1276" s="34" t="s">
        <v>2832</v>
      </c>
      <c r="B1276" s="35" t="s">
        <v>2833</v>
      </c>
      <c r="C1276" s="36" t="s">
        <v>2834</v>
      </c>
      <c r="D1276" s="37" t="s">
        <v>2038</v>
      </c>
    </row>
    <row r="1277" spans="1:4">
      <c r="A1277" s="8" t="s">
        <v>3136</v>
      </c>
      <c r="B1277" s="38" t="s">
        <v>3137</v>
      </c>
      <c r="C1277" s="4">
        <v>0.7</v>
      </c>
      <c r="D1277" s="2">
        <v>0.30000000000000004</v>
      </c>
    </row>
    <row r="1278" spans="1:4">
      <c r="A1278" s="8" t="s">
        <v>3138</v>
      </c>
      <c r="B1278" s="38" t="s">
        <v>3139</v>
      </c>
      <c r="C1278" s="4">
        <v>0.6</v>
      </c>
      <c r="D1278" s="2">
        <v>0.4</v>
      </c>
    </row>
    <row r="1279" spans="1:4">
      <c r="A1279" s="8" t="s">
        <v>3140</v>
      </c>
      <c r="B1279" s="38" t="s">
        <v>3141</v>
      </c>
      <c r="C1279" s="4">
        <v>0.6</v>
      </c>
      <c r="D1279" s="2">
        <v>0.4</v>
      </c>
    </row>
    <row r="1280" spans="1:4">
      <c r="A1280" s="8" t="s">
        <v>3142</v>
      </c>
      <c r="B1280" s="38" t="s">
        <v>3143</v>
      </c>
      <c r="C1280" s="4">
        <v>0.6</v>
      </c>
      <c r="D1280" s="2">
        <v>0.4</v>
      </c>
    </row>
    <row r="1281" spans="1:4">
      <c r="A1281" s="8" t="s">
        <v>3144</v>
      </c>
      <c r="B1281" s="38" t="s">
        <v>3145</v>
      </c>
      <c r="C1281" s="4">
        <v>0.6</v>
      </c>
      <c r="D1281" s="2">
        <v>0.4</v>
      </c>
    </row>
    <row r="1282" spans="1:4">
      <c r="A1282" s="8" t="s">
        <v>3146</v>
      </c>
      <c r="B1282" s="38" t="s">
        <v>3147</v>
      </c>
      <c r="C1282" s="4">
        <v>0.5</v>
      </c>
      <c r="D1282" s="2">
        <v>0.5</v>
      </c>
    </row>
    <row r="1283" spans="1:4">
      <c r="A1283" s="8" t="s">
        <v>3148</v>
      </c>
      <c r="B1283" s="38" t="s">
        <v>3149</v>
      </c>
      <c r="C1283" s="4">
        <v>0.6</v>
      </c>
      <c r="D1283" s="2">
        <v>0.4</v>
      </c>
    </row>
    <row r="1284" spans="1:4">
      <c r="A1284" s="8" t="s">
        <v>3150</v>
      </c>
      <c r="B1284" s="38" t="s">
        <v>3151</v>
      </c>
      <c r="C1284" s="4">
        <v>0.5</v>
      </c>
      <c r="D1284" s="2">
        <v>0.5</v>
      </c>
    </row>
    <row r="1285" spans="1:4">
      <c r="A1285" s="8" t="s">
        <v>3152</v>
      </c>
      <c r="B1285" s="38" t="s">
        <v>3153</v>
      </c>
      <c r="C1285" s="4">
        <v>0.6</v>
      </c>
      <c r="D1285" s="2">
        <v>0.4</v>
      </c>
    </row>
    <row r="1286" spans="1:4">
      <c r="A1286" s="8" t="s">
        <v>3154</v>
      </c>
      <c r="B1286" s="38" t="s">
        <v>3155</v>
      </c>
      <c r="C1286" s="4">
        <v>0.5</v>
      </c>
      <c r="D1286" s="2">
        <v>0.5</v>
      </c>
    </row>
    <row r="1287" spans="1:4">
      <c r="A1287" s="8" t="s">
        <v>3156</v>
      </c>
      <c r="B1287" s="38" t="s">
        <v>3157</v>
      </c>
      <c r="C1287" s="4">
        <v>0.5</v>
      </c>
      <c r="D1287" s="2">
        <v>0.5</v>
      </c>
    </row>
    <row r="1288" spans="1:4">
      <c r="A1288" s="8" t="s">
        <v>617</v>
      </c>
      <c r="B1288" s="38" t="s">
        <v>3158</v>
      </c>
      <c r="C1288" s="4">
        <v>0.5</v>
      </c>
      <c r="D1288" s="2">
        <v>0.5</v>
      </c>
    </row>
    <row r="1289" spans="1:4">
      <c r="A1289" s="8" t="s">
        <v>3159</v>
      </c>
      <c r="B1289" s="38" t="s">
        <v>3160</v>
      </c>
      <c r="C1289" s="4">
        <v>0.5</v>
      </c>
      <c r="D1289" s="2">
        <v>0.5</v>
      </c>
    </row>
    <row r="1290" spans="1:4">
      <c r="A1290" s="8" t="s">
        <v>3161</v>
      </c>
      <c r="B1290" s="38" t="s">
        <v>3162</v>
      </c>
      <c r="C1290" s="4">
        <v>0.4</v>
      </c>
      <c r="D1290" s="2">
        <v>0.6</v>
      </c>
    </row>
    <row r="1291" spans="1:4">
      <c r="A1291" s="8" t="s">
        <v>3163</v>
      </c>
      <c r="B1291" s="38" t="s">
        <v>3164</v>
      </c>
      <c r="C1291" s="4">
        <v>0.5</v>
      </c>
      <c r="D1291" s="2">
        <v>0.5</v>
      </c>
    </row>
    <row r="1292" spans="1:4">
      <c r="A1292" s="8" t="s">
        <v>3165</v>
      </c>
      <c r="B1292" s="38" t="s">
        <v>3166</v>
      </c>
      <c r="C1292" s="4">
        <v>0.6</v>
      </c>
      <c r="D1292" s="2">
        <v>0.4</v>
      </c>
    </row>
    <row r="1293" spans="1:4">
      <c r="A1293" s="8" t="s">
        <v>3167</v>
      </c>
      <c r="B1293" s="38" t="s">
        <v>3168</v>
      </c>
      <c r="C1293" s="4">
        <v>0.6</v>
      </c>
      <c r="D1293" s="2">
        <v>0.4</v>
      </c>
    </row>
    <row r="1294" spans="1:4">
      <c r="A1294" s="8" t="s">
        <v>3169</v>
      </c>
      <c r="B1294" s="38" t="s">
        <v>3170</v>
      </c>
      <c r="C1294" s="4">
        <v>0.5</v>
      </c>
      <c r="D1294" s="2">
        <v>0.5</v>
      </c>
    </row>
    <row r="1295" spans="1:4">
      <c r="A1295" s="8" t="s">
        <v>3171</v>
      </c>
      <c r="B1295" s="38" t="s">
        <v>3172</v>
      </c>
      <c r="C1295" s="4">
        <v>0.5</v>
      </c>
      <c r="D1295" s="2">
        <v>0.5</v>
      </c>
    </row>
    <row r="1296" spans="1:4">
      <c r="A1296" s="8" t="s">
        <v>3173</v>
      </c>
      <c r="B1296" s="38" t="s">
        <v>3174</v>
      </c>
      <c r="C1296" s="4">
        <v>0.4</v>
      </c>
      <c r="D1296" s="2">
        <v>0.6</v>
      </c>
    </row>
    <row r="1297" spans="1:4">
      <c r="A1297" s="8" t="s">
        <v>3175</v>
      </c>
      <c r="B1297" s="38" t="s">
        <v>3176</v>
      </c>
      <c r="C1297" s="4">
        <v>0.5</v>
      </c>
      <c r="D1297" s="2">
        <v>0.5</v>
      </c>
    </row>
    <row r="1298" spans="1:4">
      <c r="A1298" s="8" t="s">
        <v>3177</v>
      </c>
      <c r="B1298" s="38" t="s">
        <v>3178</v>
      </c>
      <c r="C1298" s="4">
        <v>0.5</v>
      </c>
      <c r="D1298" s="2">
        <v>0.5</v>
      </c>
    </row>
    <row r="1299" spans="1:4">
      <c r="A1299" s="8" t="s">
        <v>3179</v>
      </c>
      <c r="B1299" s="38" t="s">
        <v>3180</v>
      </c>
      <c r="C1299" s="4">
        <v>0.4</v>
      </c>
      <c r="D1299" s="2">
        <v>0.6</v>
      </c>
    </row>
    <row r="1300" spans="1:4">
      <c r="A1300" s="8" t="s">
        <v>3181</v>
      </c>
      <c r="B1300" s="38" t="s">
        <v>3182</v>
      </c>
      <c r="C1300" s="4">
        <v>0.6</v>
      </c>
      <c r="D1300" s="2">
        <v>0.4</v>
      </c>
    </row>
    <row r="1301" spans="1:4">
      <c r="A1301" s="8" t="s">
        <v>3183</v>
      </c>
      <c r="B1301" s="38" t="s">
        <v>3184</v>
      </c>
      <c r="C1301" s="4">
        <v>0.7</v>
      </c>
      <c r="D1301" s="2">
        <v>0.30000000000000004</v>
      </c>
    </row>
    <row r="1302" spans="1:4">
      <c r="A1302" s="8" t="s">
        <v>3185</v>
      </c>
      <c r="B1302" s="38" t="s">
        <v>3186</v>
      </c>
      <c r="C1302" s="4">
        <v>0.6</v>
      </c>
      <c r="D1302" s="2">
        <v>0.4</v>
      </c>
    </row>
    <row r="1303" spans="1:4">
      <c r="A1303" s="8" t="s">
        <v>3187</v>
      </c>
      <c r="B1303" s="38" t="s">
        <v>3188</v>
      </c>
      <c r="C1303" s="4">
        <v>0.6</v>
      </c>
      <c r="D1303" s="2">
        <v>0.4</v>
      </c>
    </row>
    <row r="1304" spans="1:4">
      <c r="A1304" s="8" t="s">
        <v>3189</v>
      </c>
      <c r="B1304" s="38" t="s">
        <v>3190</v>
      </c>
      <c r="C1304" s="4">
        <v>0.6</v>
      </c>
      <c r="D1304" s="2">
        <v>0.4</v>
      </c>
    </row>
    <row r="1305" spans="1:4">
      <c r="A1305" s="8" t="s">
        <v>3191</v>
      </c>
      <c r="B1305" s="38" t="s">
        <v>3192</v>
      </c>
      <c r="C1305" s="4">
        <v>0.6</v>
      </c>
      <c r="D1305" s="2">
        <v>0.4</v>
      </c>
    </row>
    <row r="1306" spans="1:4">
      <c r="A1306" s="8" t="s">
        <v>3193</v>
      </c>
      <c r="B1306" s="38" t="s">
        <v>3194</v>
      </c>
      <c r="C1306" s="4">
        <v>0.6</v>
      </c>
      <c r="D1306" s="2">
        <v>0.4</v>
      </c>
    </row>
    <row r="1307" spans="1:4">
      <c r="A1307" s="8" t="s">
        <v>3195</v>
      </c>
      <c r="B1307" s="38" t="s">
        <v>3196</v>
      </c>
      <c r="C1307" s="4">
        <v>0.6</v>
      </c>
      <c r="D1307" s="2">
        <v>0.4</v>
      </c>
    </row>
    <row r="1308" spans="1:4">
      <c r="A1308" s="8" t="s">
        <v>3197</v>
      </c>
      <c r="B1308" s="38" t="s">
        <v>3198</v>
      </c>
      <c r="C1308" s="4">
        <v>0.6</v>
      </c>
      <c r="D1308" s="2">
        <v>0.4</v>
      </c>
    </row>
    <row r="1309" spans="1:4">
      <c r="A1309" s="22" t="s">
        <v>3199</v>
      </c>
      <c r="B1309" s="38" t="s">
        <v>3200</v>
      </c>
      <c r="C1309" s="4">
        <v>0.5</v>
      </c>
      <c r="D1309" s="2">
        <v>0.5</v>
      </c>
    </row>
    <row r="1310" spans="1:4">
      <c r="A1310" s="8" t="s">
        <v>3201</v>
      </c>
      <c r="B1310" s="38" t="s">
        <v>3202</v>
      </c>
      <c r="C1310" s="4">
        <v>0.4</v>
      </c>
      <c r="D1310" s="2">
        <v>0.6</v>
      </c>
    </row>
    <row r="1311" spans="1:4">
      <c r="A1311" s="8" t="s">
        <v>3203</v>
      </c>
      <c r="B1311" s="38" t="s">
        <v>3204</v>
      </c>
      <c r="C1311" s="4">
        <v>0.5</v>
      </c>
      <c r="D1311" s="2">
        <v>0.5</v>
      </c>
    </row>
    <row r="1312" spans="1:4">
      <c r="A1312" s="22" t="s">
        <v>3205</v>
      </c>
      <c r="B1312" s="38" t="s">
        <v>3206</v>
      </c>
      <c r="C1312" s="4">
        <v>0.6</v>
      </c>
      <c r="D1312" s="2">
        <v>0.4</v>
      </c>
    </row>
    <row r="1313" spans="1:4">
      <c r="A1313" s="8" t="s">
        <v>3207</v>
      </c>
      <c r="B1313" s="38" t="s">
        <v>3208</v>
      </c>
      <c r="C1313" s="4">
        <v>0.5</v>
      </c>
      <c r="D1313" s="2">
        <v>0.5</v>
      </c>
    </row>
    <row r="1314" spans="1:4">
      <c r="A1314" s="22" t="s">
        <v>3209</v>
      </c>
      <c r="B1314" s="38" t="s">
        <v>3210</v>
      </c>
      <c r="C1314" s="4">
        <v>0.4</v>
      </c>
      <c r="D1314" s="2">
        <v>0.6</v>
      </c>
    </row>
    <row r="1315" spans="1:4">
      <c r="A1315" s="8" t="s">
        <v>3211</v>
      </c>
      <c r="B1315" s="38" t="s">
        <v>3212</v>
      </c>
      <c r="C1315" s="4">
        <v>0.5</v>
      </c>
      <c r="D1315" s="2">
        <v>0.5</v>
      </c>
    </row>
    <row r="1316" spans="1:4">
      <c r="A1316" s="22" t="s">
        <v>3213</v>
      </c>
      <c r="B1316" s="38" t="s">
        <v>3214</v>
      </c>
      <c r="C1316" s="4">
        <v>0.6</v>
      </c>
      <c r="D1316" s="2">
        <v>0.4</v>
      </c>
    </row>
    <row r="1317" spans="1:4">
      <c r="A1317" s="8" t="s">
        <v>3215</v>
      </c>
      <c r="B1317" s="38" t="s">
        <v>3216</v>
      </c>
      <c r="C1317" s="4">
        <v>0.6</v>
      </c>
      <c r="D1317" s="2">
        <v>0.4</v>
      </c>
    </row>
    <row r="1318" spans="1:4">
      <c r="A1318" s="8" t="s">
        <v>3217</v>
      </c>
      <c r="B1318" s="38" t="s">
        <v>3218</v>
      </c>
      <c r="C1318" s="4">
        <v>0.6</v>
      </c>
      <c r="D1318" s="2">
        <v>0.4</v>
      </c>
    </row>
    <row r="1319" spans="1:4">
      <c r="A1319" s="8" t="s">
        <v>3219</v>
      </c>
      <c r="B1319" s="38" t="s">
        <v>3220</v>
      </c>
      <c r="C1319" s="4">
        <v>0.5</v>
      </c>
      <c r="D1319" s="2">
        <v>0.5</v>
      </c>
    </row>
    <row r="1320" spans="1:4">
      <c r="A1320" s="8" t="s">
        <v>3221</v>
      </c>
      <c r="B1320" s="38" t="s">
        <v>3222</v>
      </c>
      <c r="C1320" s="4">
        <v>0.6</v>
      </c>
      <c r="D1320" s="2">
        <v>0.4</v>
      </c>
    </row>
    <row r="1321" spans="1:4">
      <c r="A1321" s="8" t="s">
        <v>3223</v>
      </c>
      <c r="B1321" s="38" t="s">
        <v>3224</v>
      </c>
      <c r="C1321" s="4">
        <v>0.4</v>
      </c>
      <c r="D1321" s="2">
        <v>0.6</v>
      </c>
    </row>
    <row r="1322" spans="1:4">
      <c r="A1322" s="8" t="s">
        <v>3225</v>
      </c>
      <c r="B1322" s="38" t="s">
        <v>3226</v>
      </c>
      <c r="C1322" s="4">
        <v>0.65</v>
      </c>
      <c r="D1322" s="2">
        <v>0.35</v>
      </c>
    </row>
    <row r="1323" spans="1:4">
      <c r="A1323" s="8" t="s">
        <v>3227</v>
      </c>
      <c r="B1323" s="38" t="s">
        <v>3228</v>
      </c>
      <c r="C1323" s="4">
        <v>0.4</v>
      </c>
      <c r="D1323" s="2">
        <v>0.6</v>
      </c>
    </row>
    <row r="1324" spans="1:4">
      <c r="A1324" s="8" t="s">
        <v>3229</v>
      </c>
      <c r="B1324" s="38" t="s">
        <v>3230</v>
      </c>
      <c r="C1324" s="4">
        <v>0.5</v>
      </c>
      <c r="D1324" s="2">
        <v>0.5</v>
      </c>
    </row>
    <row r="1325" spans="1:4">
      <c r="A1325" s="22" t="s">
        <v>3231</v>
      </c>
      <c r="B1325" s="38" t="s">
        <v>3232</v>
      </c>
      <c r="C1325" s="4">
        <v>0.6</v>
      </c>
      <c r="D1325" s="2">
        <v>0.4</v>
      </c>
    </row>
    <row r="1326" spans="1:4">
      <c r="A1326" s="8" t="s">
        <v>3233</v>
      </c>
      <c r="B1326" s="38" t="s">
        <v>3234</v>
      </c>
      <c r="C1326" s="4">
        <v>0.5</v>
      </c>
      <c r="D1326" s="2">
        <v>0.5</v>
      </c>
    </row>
    <row r="1327" spans="1:4">
      <c r="A1327" s="8" t="s">
        <v>3235</v>
      </c>
      <c r="B1327" s="38" t="s">
        <v>3236</v>
      </c>
      <c r="C1327" s="4">
        <v>0.6</v>
      </c>
      <c r="D1327" s="2">
        <v>0.4</v>
      </c>
    </row>
    <row r="1328" spans="1:4">
      <c r="A1328" s="8" t="s">
        <v>3237</v>
      </c>
      <c r="B1328" s="38" t="s">
        <v>3238</v>
      </c>
      <c r="C1328" s="4">
        <v>0.6</v>
      </c>
      <c r="D1328" s="2">
        <v>0.4</v>
      </c>
    </row>
    <row r="1329" spans="1:4">
      <c r="A1329" s="8" t="s">
        <v>3239</v>
      </c>
      <c r="B1329" s="38" t="s">
        <v>3240</v>
      </c>
      <c r="C1329" s="4">
        <v>0.45</v>
      </c>
      <c r="D1329" s="2">
        <v>0.55000000000000004</v>
      </c>
    </row>
    <row r="1330" spans="1:4">
      <c r="A1330" s="8" t="s">
        <v>3241</v>
      </c>
      <c r="B1330" s="38" t="s">
        <v>3242</v>
      </c>
      <c r="C1330" s="4">
        <v>0.5</v>
      </c>
      <c r="D1330" s="2">
        <v>0.5</v>
      </c>
    </row>
    <row r="1331" spans="1:4">
      <c r="A1331" s="8" t="s">
        <v>3243</v>
      </c>
      <c r="B1331" s="38" t="s">
        <v>3244</v>
      </c>
      <c r="C1331" s="4">
        <v>0.65</v>
      </c>
      <c r="D1331" s="2">
        <v>0.35</v>
      </c>
    </row>
    <row r="1332" spans="1:4">
      <c r="A1332" s="22" t="s">
        <v>3245</v>
      </c>
      <c r="B1332" s="38" t="s">
        <v>3246</v>
      </c>
      <c r="C1332" s="4">
        <v>0.6</v>
      </c>
      <c r="D1332" s="2">
        <v>0.4</v>
      </c>
    </row>
    <row r="1333" spans="1:4">
      <c r="A1333" s="8" t="s">
        <v>3247</v>
      </c>
      <c r="B1333" s="38" t="s">
        <v>3248</v>
      </c>
      <c r="C1333" s="4">
        <v>0.6</v>
      </c>
      <c r="D1333" s="2">
        <v>0.4</v>
      </c>
    </row>
    <row r="1334" spans="1:4">
      <c r="A1334" s="8" t="s">
        <v>3249</v>
      </c>
      <c r="B1334" s="38" t="s">
        <v>3250</v>
      </c>
      <c r="C1334" s="4">
        <v>0.5</v>
      </c>
      <c r="D1334" s="2">
        <v>0.5</v>
      </c>
    </row>
    <row r="1335" spans="1:4">
      <c r="A1335" s="8" t="s">
        <v>3251</v>
      </c>
      <c r="B1335" s="38" t="s">
        <v>3252</v>
      </c>
      <c r="C1335" s="4">
        <v>0.6</v>
      </c>
      <c r="D1335" s="2">
        <v>0.4</v>
      </c>
    </row>
    <row r="1336" spans="1:4">
      <c r="A1336" s="8" t="s">
        <v>3253</v>
      </c>
      <c r="B1336" s="38" t="s">
        <v>3254</v>
      </c>
      <c r="C1336" s="4">
        <v>0.6</v>
      </c>
      <c r="D1336" s="2">
        <v>0.4</v>
      </c>
    </row>
    <row r="1337" spans="1:4">
      <c r="A1337" s="8" t="s">
        <v>3255</v>
      </c>
      <c r="B1337" s="38" t="s">
        <v>3256</v>
      </c>
      <c r="C1337" s="4">
        <v>0.6</v>
      </c>
      <c r="D1337" s="2">
        <v>0.4</v>
      </c>
    </row>
    <row r="1338" spans="1:4">
      <c r="A1338" s="8" t="s">
        <v>3257</v>
      </c>
      <c r="B1338" s="38" t="s">
        <v>3258</v>
      </c>
      <c r="C1338" s="4">
        <v>0.6</v>
      </c>
      <c r="D1338" s="2">
        <v>0.4</v>
      </c>
    </row>
    <row r="1339" spans="1:4">
      <c r="A1339" s="8" t="s">
        <v>3259</v>
      </c>
      <c r="B1339" s="38" t="s">
        <v>3260</v>
      </c>
      <c r="C1339" s="4">
        <v>0.6</v>
      </c>
      <c r="D1339" s="2">
        <v>0.4</v>
      </c>
    </row>
    <row r="1340" spans="1:4">
      <c r="A1340" s="8" t="s">
        <v>3261</v>
      </c>
      <c r="B1340" s="38" t="s">
        <v>3262</v>
      </c>
      <c r="C1340" s="4">
        <v>0.5</v>
      </c>
      <c r="D1340" s="2">
        <v>0.5</v>
      </c>
    </row>
    <row r="1341" spans="1:4">
      <c r="A1341" s="8" t="s">
        <v>3263</v>
      </c>
      <c r="B1341" s="38" t="s">
        <v>3264</v>
      </c>
      <c r="C1341" s="4">
        <v>0.6</v>
      </c>
      <c r="D1341" s="2">
        <v>0.4</v>
      </c>
    </row>
    <row r="1342" spans="1:4">
      <c r="A1342" s="8" t="s">
        <v>3265</v>
      </c>
      <c r="B1342" s="38" t="s">
        <v>3266</v>
      </c>
      <c r="C1342" s="4">
        <v>0.55000000000000004</v>
      </c>
      <c r="D1342" s="2">
        <v>0.44999999999999996</v>
      </c>
    </row>
    <row r="1343" spans="1:4">
      <c r="A1343" s="8" t="s">
        <v>3267</v>
      </c>
      <c r="B1343" s="38" t="s">
        <v>3268</v>
      </c>
      <c r="C1343" s="4">
        <v>0.6</v>
      </c>
      <c r="D1343" s="2">
        <v>0.4</v>
      </c>
    </row>
    <row r="1344" spans="1:4">
      <c r="A1344" s="8" t="s">
        <v>3269</v>
      </c>
      <c r="B1344" s="38" t="s">
        <v>3270</v>
      </c>
      <c r="C1344" s="4">
        <v>0.5</v>
      </c>
      <c r="D1344" s="2">
        <v>0.5</v>
      </c>
    </row>
    <row r="1345" spans="1:4">
      <c r="A1345" s="8" t="s">
        <v>3271</v>
      </c>
      <c r="B1345" s="38" t="s">
        <v>3272</v>
      </c>
      <c r="C1345" s="4">
        <v>0.6</v>
      </c>
      <c r="D1345" s="2">
        <v>0.4</v>
      </c>
    </row>
    <row r="1346" spans="1:4">
      <c r="A1346" s="8" t="s">
        <v>3273</v>
      </c>
      <c r="B1346" s="38" t="s">
        <v>3274</v>
      </c>
      <c r="C1346" s="4">
        <v>0.6</v>
      </c>
      <c r="D1346" s="2">
        <v>0.4</v>
      </c>
    </row>
    <row r="1347" spans="1:4">
      <c r="A1347" s="8" t="s">
        <v>3275</v>
      </c>
      <c r="B1347" s="38" t="s">
        <v>3276</v>
      </c>
      <c r="C1347" s="4">
        <v>0.6</v>
      </c>
      <c r="D1347" s="2">
        <v>0.4</v>
      </c>
    </row>
    <row r="1348" spans="1:4">
      <c r="A1348" s="8" t="s">
        <v>3277</v>
      </c>
      <c r="B1348" s="38" t="s">
        <v>3278</v>
      </c>
      <c r="C1348" s="4">
        <v>0.5</v>
      </c>
      <c r="D1348" s="2">
        <v>0.5</v>
      </c>
    </row>
    <row r="1349" spans="1:4">
      <c r="A1349" s="8" t="s">
        <v>3279</v>
      </c>
      <c r="B1349" s="38" t="s">
        <v>3280</v>
      </c>
      <c r="C1349" s="4">
        <v>0.5</v>
      </c>
      <c r="D1349" s="2">
        <v>0.5</v>
      </c>
    </row>
    <row r="1350" spans="1:4">
      <c r="A1350" s="22" t="s">
        <v>3281</v>
      </c>
      <c r="B1350" s="38" t="s">
        <v>3282</v>
      </c>
      <c r="C1350" s="4">
        <v>0.5</v>
      </c>
      <c r="D1350" s="2">
        <v>0.5</v>
      </c>
    </row>
    <row r="1351" spans="1:4">
      <c r="A1351" s="8" t="s">
        <v>3283</v>
      </c>
      <c r="B1351" s="38" t="s">
        <v>3284</v>
      </c>
      <c r="C1351" s="4">
        <v>0.6</v>
      </c>
      <c r="D1351" s="2">
        <v>0.4</v>
      </c>
    </row>
    <row r="1352" spans="1:4">
      <c r="A1352" s="8" t="s">
        <v>3285</v>
      </c>
      <c r="B1352" s="38" t="s">
        <v>3286</v>
      </c>
      <c r="C1352" s="4">
        <v>0.7</v>
      </c>
      <c r="D1352" s="2">
        <v>0.30000000000000004</v>
      </c>
    </row>
    <row r="1353" spans="1:4">
      <c r="A1353" s="8" t="s">
        <v>3287</v>
      </c>
      <c r="B1353" s="38" t="s">
        <v>3288</v>
      </c>
      <c r="C1353" s="4">
        <v>0.5</v>
      </c>
      <c r="D1353" s="2">
        <v>0.5</v>
      </c>
    </row>
    <row r="1354" spans="1:4">
      <c r="A1354" s="8" t="s">
        <v>3289</v>
      </c>
      <c r="B1354" s="38" t="s">
        <v>3290</v>
      </c>
      <c r="C1354" s="4">
        <v>0.6</v>
      </c>
      <c r="D1354" s="2">
        <v>0.4</v>
      </c>
    </row>
    <row r="1355" spans="1:4">
      <c r="A1355" s="8" t="s">
        <v>3291</v>
      </c>
      <c r="B1355" s="38" t="s">
        <v>3292</v>
      </c>
      <c r="C1355" s="4">
        <v>0.6</v>
      </c>
      <c r="D1355" s="2">
        <v>0.4</v>
      </c>
    </row>
    <row r="1356" spans="1:4">
      <c r="A1356" s="8" t="s">
        <v>3293</v>
      </c>
      <c r="B1356" s="38" t="s">
        <v>3294</v>
      </c>
      <c r="C1356" s="4">
        <v>0.6</v>
      </c>
      <c r="D1356" s="2">
        <v>0.4</v>
      </c>
    </row>
    <row r="1357" spans="1:4">
      <c r="A1357" s="8" t="s">
        <v>3295</v>
      </c>
      <c r="B1357" s="38" t="s">
        <v>3296</v>
      </c>
      <c r="C1357" s="4">
        <v>0.6</v>
      </c>
      <c r="D1357" s="2">
        <v>0.4</v>
      </c>
    </row>
    <row r="1358" spans="1:4">
      <c r="A1358" s="8" t="s">
        <v>3297</v>
      </c>
      <c r="B1358" s="38" t="s">
        <v>3298</v>
      </c>
      <c r="C1358" s="4">
        <v>0.6</v>
      </c>
      <c r="D1358" s="2">
        <v>0.4</v>
      </c>
    </row>
    <row r="1359" spans="1:4">
      <c r="A1359" s="8" t="s">
        <v>3299</v>
      </c>
      <c r="B1359" s="38" t="s">
        <v>3300</v>
      </c>
      <c r="C1359" s="4">
        <v>0.35</v>
      </c>
      <c r="D1359" s="2">
        <v>0.65</v>
      </c>
    </row>
    <row r="1360" spans="1:4">
      <c r="A1360" s="8" t="s">
        <v>3301</v>
      </c>
      <c r="B1360" s="38" t="s">
        <v>3302</v>
      </c>
      <c r="C1360" s="4">
        <v>0.5</v>
      </c>
      <c r="D1360" s="2">
        <v>0.5</v>
      </c>
    </row>
    <row r="1361" spans="1:4">
      <c r="A1361" s="8" t="s">
        <v>3303</v>
      </c>
      <c r="B1361" s="38" t="s">
        <v>3304</v>
      </c>
      <c r="C1361" s="4">
        <v>0.6</v>
      </c>
      <c r="D1361" s="2">
        <v>0.4</v>
      </c>
    </row>
    <row r="1362" spans="1:4">
      <c r="A1362" s="8" t="s">
        <v>3305</v>
      </c>
      <c r="B1362" s="38" t="s">
        <v>3306</v>
      </c>
      <c r="C1362" s="4">
        <v>0.35</v>
      </c>
      <c r="D1362" s="2">
        <v>0.65</v>
      </c>
    </row>
    <row r="1363" spans="1:4">
      <c r="A1363" s="8" t="s">
        <v>3307</v>
      </c>
      <c r="B1363" s="38" t="s">
        <v>3308</v>
      </c>
      <c r="C1363" s="4">
        <v>0.6</v>
      </c>
      <c r="D1363" s="2">
        <v>0.4</v>
      </c>
    </row>
    <row r="1364" spans="1:4">
      <c r="A1364" s="8" t="s">
        <v>3309</v>
      </c>
      <c r="B1364" s="38" t="s">
        <v>3310</v>
      </c>
      <c r="C1364" s="4">
        <v>0.3</v>
      </c>
      <c r="D1364" s="2">
        <v>0.7</v>
      </c>
    </row>
    <row r="1365" spans="1:4">
      <c r="A1365" s="8" t="s">
        <v>3311</v>
      </c>
      <c r="B1365" s="38" t="s">
        <v>3312</v>
      </c>
      <c r="C1365" s="4">
        <v>0.6</v>
      </c>
      <c r="D1365" s="2">
        <v>0.4</v>
      </c>
    </row>
    <row r="1366" spans="1:4">
      <c r="A1366" s="8" t="s">
        <v>3313</v>
      </c>
      <c r="B1366" s="38" t="s">
        <v>3314</v>
      </c>
      <c r="C1366" s="4">
        <v>0.6</v>
      </c>
      <c r="D1366" s="2">
        <v>0.4</v>
      </c>
    </row>
    <row r="1367" spans="1:4">
      <c r="A1367" s="8" t="s">
        <v>3315</v>
      </c>
      <c r="B1367" s="38" t="s">
        <v>3316</v>
      </c>
      <c r="C1367" s="4">
        <v>0.5</v>
      </c>
      <c r="D1367" s="2">
        <v>0.5</v>
      </c>
    </row>
    <row r="1368" spans="1:4">
      <c r="A1368" s="8" t="s">
        <v>3317</v>
      </c>
      <c r="B1368" s="38" t="s">
        <v>3318</v>
      </c>
      <c r="C1368" s="4">
        <v>0.6</v>
      </c>
      <c r="D1368" s="2">
        <v>0.4</v>
      </c>
    </row>
    <row r="1369" spans="1:4">
      <c r="A1369" s="8" t="s">
        <v>3319</v>
      </c>
      <c r="B1369" s="38" t="s">
        <v>3320</v>
      </c>
      <c r="C1369" s="4">
        <v>0.6</v>
      </c>
      <c r="D1369" s="2">
        <v>0.4</v>
      </c>
    </row>
    <row r="1370" spans="1:4">
      <c r="A1370" s="8" t="s">
        <v>3321</v>
      </c>
      <c r="B1370" s="38" t="s">
        <v>3322</v>
      </c>
      <c r="C1370" s="4">
        <v>0.5</v>
      </c>
      <c r="D1370" s="2">
        <v>0.5</v>
      </c>
    </row>
    <row r="1371" spans="1:4">
      <c r="A1371" s="8" t="s">
        <v>3323</v>
      </c>
      <c r="B1371" s="38" t="s">
        <v>3324</v>
      </c>
      <c r="C1371" s="4">
        <v>0.6</v>
      </c>
      <c r="D1371" s="2">
        <v>0.4</v>
      </c>
    </row>
    <row r="1372" spans="1:4">
      <c r="A1372" s="8" t="s">
        <v>3325</v>
      </c>
      <c r="B1372" s="38" t="s">
        <v>3326</v>
      </c>
      <c r="C1372" s="4">
        <v>0.2</v>
      </c>
      <c r="D1372" s="2">
        <v>0.8</v>
      </c>
    </row>
    <row r="1373" spans="1:4">
      <c r="A1373" s="8" t="s">
        <v>3327</v>
      </c>
      <c r="B1373" s="38" t="s">
        <v>3328</v>
      </c>
      <c r="C1373" s="4">
        <v>0.5</v>
      </c>
      <c r="D1373" s="2">
        <v>0.5</v>
      </c>
    </row>
    <row r="1374" spans="1:4">
      <c r="A1374" s="22" t="s">
        <v>3329</v>
      </c>
      <c r="B1374" s="38" t="s">
        <v>3330</v>
      </c>
      <c r="C1374" s="4">
        <v>0.2</v>
      </c>
      <c r="D1374" s="2">
        <v>0.8</v>
      </c>
    </row>
    <row r="1375" spans="1:4">
      <c r="A1375" s="8" t="s">
        <v>3331</v>
      </c>
      <c r="B1375" s="38" t="s">
        <v>3332</v>
      </c>
      <c r="C1375" s="4">
        <v>0.7</v>
      </c>
      <c r="D1375" s="2">
        <v>0.30000000000000004</v>
      </c>
    </row>
    <row r="1376" spans="1:4">
      <c r="A1376" s="8" t="s">
        <v>3333</v>
      </c>
      <c r="B1376" s="38" t="s">
        <v>3334</v>
      </c>
      <c r="C1376" s="4">
        <v>0.35</v>
      </c>
      <c r="D1376" s="2">
        <v>0.65</v>
      </c>
    </row>
    <row r="1377" spans="1:4">
      <c r="A1377" s="8" t="s">
        <v>3335</v>
      </c>
      <c r="B1377" s="38" t="s">
        <v>3336</v>
      </c>
      <c r="C1377" s="4">
        <v>0.6</v>
      </c>
      <c r="D1377" s="2">
        <v>0.4</v>
      </c>
    </row>
    <row r="1378" spans="1:4">
      <c r="A1378" s="8" t="s">
        <v>3337</v>
      </c>
      <c r="B1378" s="38" t="s">
        <v>3338</v>
      </c>
      <c r="C1378" s="4">
        <v>0.5</v>
      </c>
      <c r="D1378" s="2">
        <v>0.5</v>
      </c>
    </row>
    <row r="1379" spans="1:4">
      <c r="A1379" s="22" t="s">
        <v>3339</v>
      </c>
      <c r="B1379" s="38" t="s">
        <v>3340</v>
      </c>
      <c r="C1379" s="4">
        <v>0.6</v>
      </c>
      <c r="D1379" s="2">
        <v>0.4</v>
      </c>
    </row>
    <row r="1380" spans="1:4">
      <c r="A1380" s="8" t="s">
        <v>3341</v>
      </c>
      <c r="B1380" s="38" t="s">
        <v>3342</v>
      </c>
      <c r="C1380" s="4">
        <v>0.6</v>
      </c>
      <c r="D1380" s="2">
        <v>0.4</v>
      </c>
    </row>
    <row r="1381" spans="1:4">
      <c r="A1381" s="8" t="s">
        <v>3343</v>
      </c>
      <c r="B1381" s="38" t="s">
        <v>3344</v>
      </c>
      <c r="C1381" s="4">
        <v>0.5</v>
      </c>
      <c r="D1381" s="2">
        <v>0.5</v>
      </c>
    </row>
    <row r="1382" spans="1:4">
      <c r="A1382" s="8" t="s">
        <v>3345</v>
      </c>
      <c r="B1382" s="38" t="s">
        <v>3346</v>
      </c>
      <c r="C1382" s="4">
        <v>0.6</v>
      </c>
      <c r="D1382" s="2">
        <v>0.4</v>
      </c>
    </row>
    <row r="1383" spans="1:4">
      <c r="A1383" s="8" t="s">
        <v>3347</v>
      </c>
      <c r="B1383" s="38" t="s">
        <v>3348</v>
      </c>
      <c r="C1383" s="4">
        <v>0.1</v>
      </c>
      <c r="D1383" s="2">
        <v>0.9</v>
      </c>
    </row>
    <row r="1384" spans="1:4">
      <c r="A1384" s="8" t="s">
        <v>3349</v>
      </c>
      <c r="B1384" s="38" t="s">
        <v>3350</v>
      </c>
      <c r="C1384" s="4">
        <v>0.6</v>
      </c>
      <c r="D1384" s="2">
        <v>0.4</v>
      </c>
    </row>
    <row r="1385" spans="1:4">
      <c r="A1385" s="8" t="s">
        <v>3351</v>
      </c>
      <c r="B1385" s="38" t="s">
        <v>3352</v>
      </c>
      <c r="C1385" s="4">
        <v>0.5</v>
      </c>
      <c r="D1385" s="2">
        <v>0.5</v>
      </c>
    </row>
    <row r="1386" spans="1:4">
      <c r="A1386" s="8" t="s">
        <v>3353</v>
      </c>
      <c r="B1386" s="38" t="s">
        <v>3354</v>
      </c>
      <c r="C1386" s="4">
        <v>0.6</v>
      </c>
      <c r="D1386" s="2">
        <v>0.4</v>
      </c>
    </row>
    <row r="1387" spans="1:4">
      <c r="A1387" s="8" t="s">
        <v>3355</v>
      </c>
      <c r="B1387" s="38" t="s">
        <v>3356</v>
      </c>
      <c r="C1387" s="4">
        <v>0.25</v>
      </c>
      <c r="D1387" s="2">
        <v>0.75</v>
      </c>
    </row>
    <row r="1388" spans="1:4">
      <c r="A1388" s="22" t="s">
        <v>3357</v>
      </c>
      <c r="B1388" s="38" t="s">
        <v>3358</v>
      </c>
      <c r="C1388" s="4">
        <v>0.6</v>
      </c>
      <c r="D1388" s="2">
        <v>0.4</v>
      </c>
    </row>
    <row r="1389" spans="1:4">
      <c r="A1389" s="8" t="s">
        <v>3359</v>
      </c>
      <c r="B1389" s="38" t="s">
        <v>3360</v>
      </c>
      <c r="C1389" s="4">
        <v>0.6</v>
      </c>
      <c r="D1389" s="2">
        <v>0.4</v>
      </c>
    </row>
    <row r="1390" spans="1:4">
      <c r="A1390" s="8" t="s">
        <v>3361</v>
      </c>
      <c r="B1390" s="38" t="s">
        <v>3362</v>
      </c>
      <c r="C1390" s="4">
        <v>0.5</v>
      </c>
      <c r="D1390" s="2">
        <v>0.5</v>
      </c>
    </row>
    <row r="1391" spans="1:4">
      <c r="A1391" s="8" t="s">
        <v>3363</v>
      </c>
      <c r="B1391" s="38" t="s">
        <v>3364</v>
      </c>
      <c r="C1391" s="4">
        <v>0.6</v>
      </c>
      <c r="D1391" s="2">
        <v>0.4</v>
      </c>
    </row>
    <row r="1392" spans="1:4">
      <c r="A1392" s="8" t="s">
        <v>3365</v>
      </c>
      <c r="B1392" s="38" t="s">
        <v>3366</v>
      </c>
      <c r="C1392" s="4">
        <v>0.4</v>
      </c>
      <c r="D1392" s="2">
        <v>0.6</v>
      </c>
    </row>
    <row r="1393" spans="1:4">
      <c r="A1393" s="8" t="s">
        <v>3367</v>
      </c>
      <c r="B1393" s="38" t="s">
        <v>3368</v>
      </c>
      <c r="C1393" s="4">
        <v>0.6</v>
      </c>
      <c r="D1393" s="2">
        <v>0.4</v>
      </c>
    </row>
    <row r="1394" spans="1:4">
      <c r="A1394" s="8" t="s">
        <v>3369</v>
      </c>
      <c r="B1394" s="38" t="s">
        <v>3370</v>
      </c>
      <c r="C1394" s="4">
        <v>0.55000000000000004</v>
      </c>
      <c r="D1394" s="2">
        <v>0.44999999999999996</v>
      </c>
    </row>
    <row r="1395" spans="1:4">
      <c r="A1395" s="8" t="s">
        <v>3371</v>
      </c>
      <c r="B1395" s="38" t="s">
        <v>3372</v>
      </c>
      <c r="C1395" s="4">
        <v>0.45</v>
      </c>
      <c r="D1395" s="2">
        <v>0.55000000000000004</v>
      </c>
    </row>
    <row r="1396" spans="1:4">
      <c r="A1396" s="8" t="s">
        <v>3373</v>
      </c>
      <c r="B1396" s="38" t="s">
        <v>3374</v>
      </c>
      <c r="C1396" s="4">
        <v>0.6</v>
      </c>
      <c r="D1396" s="2">
        <v>0.4</v>
      </c>
    </row>
    <row r="1397" spans="1:4">
      <c r="A1397" s="8" t="s">
        <v>3375</v>
      </c>
      <c r="B1397" s="38" t="s">
        <v>3376</v>
      </c>
      <c r="C1397" s="4">
        <v>0.6</v>
      </c>
      <c r="D1397" s="2">
        <v>0.4</v>
      </c>
    </row>
    <row r="1398" spans="1:4">
      <c r="A1398" s="8" t="s">
        <v>3377</v>
      </c>
      <c r="B1398" s="38" t="s">
        <v>3378</v>
      </c>
      <c r="C1398" s="4">
        <v>0.6</v>
      </c>
      <c r="D1398" s="2">
        <v>0.4</v>
      </c>
    </row>
    <row r="1399" spans="1:4">
      <c r="A1399" s="8" t="s">
        <v>3379</v>
      </c>
      <c r="B1399" s="38" t="s">
        <v>3380</v>
      </c>
      <c r="C1399" s="4">
        <v>0.6</v>
      </c>
      <c r="D1399" s="2">
        <v>0.4</v>
      </c>
    </row>
    <row r="1400" spans="1:4">
      <c r="A1400" s="22" t="s">
        <v>3381</v>
      </c>
      <c r="B1400" s="38" t="s">
        <v>3382</v>
      </c>
      <c r="C1400" s="4">
        <v>0.6</v>
      </c>
      <c r="D1400" s="2">
        <v>0.4</v>
      </c>
    </row>
    <row r="1401" spans="1:4">
      <c r="A1401" s="8" t="s">
        <v>3383</v>
      </c>
      <c r="B1401" s="38" t="s">
        <v>3384</v>
      </c>
      <c r="C1401" s="4">
        <v>0.6</v>
      </c>
      <c r="D1401" s="2">
        <v>0.4</v>
      </c>
    </row>
    <row r="1402" spans="1:4">
      <c r="A1402" s="8" t="s">
        <v>3385</v>
      </c>
      <c r="B1402" s="38" t="s">
        <v>3386</v>
      </c>
      <c r="C1402" s="4">
        <v>0.6</v>
      </c>
      <c r="D1402" s="2">
        <v>0.4</v>
      </c>
    </row>
    <row r="1403" spans="1:4">
      <c r="A1403" s="8" t="s">
        <v>3387</v>
      </c>
      <c r="B1403" s="38" t="s">
        <v>3388</v>
      </c>
      <c r="C1403" s="4">
        <v>0.6</v>
      </c>
      <c r="D1403" s="2">
        <v>0.4</v>
      </c>
    </row>
    <row r="1404" spans="1:4">
      <c r="A1404" s="8" t="s">
        <v>3389</v>
      </c>
      <c r="B1404" s="38" t="s">
        <v>3390</v>
      </c>
      <c r="C1404" s="4">
        <v>0.6</v>
      </c>
      <c r="D1404" s="2">
        <v>0.4</v>
      </c>
    </row>
    <row r="1405" spans="1:4">
      <c r="A1405" s="8" t="s">
        <v>3391</v>
      </c>
      <c r="B1405" s="38" t="s">
        <v>3392</v>
      </c>
      <c r="C1405" s="4">
        <v>0.5</v>
      </c>
      <c r="D1405" s="2">
        <v>0.5</v>
      </c>
    </row>
    <row r="1406" spans="1:4">
      <c r="A1406" s="8" t="s">
        <v>3393</v>
      </c>
      <c r="B1406" s="38" t="s">
        <v>3394</v>
      </c>
      <c r="C1406" s="4">
        <v>0.7</v>
      </c>
      <c r="D1406" s="2">
        <v>0.30000000000000004</v>
      </c>
    </row>
    <row r="1407" spans="1:4">
      <c r="A1407" s="8" t="s">
        <v>3395</v>
      </c>
      <c r="B1407" s="38" t="s">
        <v>3396</v>
      </c>
      <c r="C1407" s="4">
        <v>0.4</v>
      </c>
      <c r="D1407" s="2">
        <v>0.6</v>
      </c>
    </row>
    <row r="1408" spans="1:4">
      <c r="A1408" s="8" t="s">
        <v>3397</v>
      </c>
      <c r="B1408" s="38" t="s">
        <v>3398</v>
      </c>
      <c r="C1408" s="4">
        <v>0.4</v>
      </c>
      <c r="D1408" s="2">
        <v>0.6</v>
      </c>
    </row>
    <row r="1409" spans="1:4">
      <c r="A1409" s="8" t="s">
        <v>3399</v>
      </c>
      <c r="B1409" s="38" t="s">
        <v>3400</v>
      </c>
      <c r="C1409" s="4">
        <v>0.5</v>
      </c>
      <c r="D1409" s="2">
        <v>0.5</v>
      </c>
    </row>
    <row r="1410" spans="1:4">
      <c r="A1410" s="8" t="s">
        <v>3401</v>
      </c>
      <c r="B1410" s="38" t="s">
        <v>3402</v>
      </c>
      <c r="C1410" s="4">
        <v>0.6</v>
      </c>
      <c r="D1410" s="2">
        <v>0.4</v>
      </c>
    </row>
    <row r="1411" spans="1:4">
      <c r="A1411" s="8" t="s">
        <v>3403</v>
      </c>
      <c r="B1411" s="38" t="s">
        <v>3404</v>
      </c>
      <c r="C1411" s="4">
        <v>0.4</v>
      </c>
      <c r="D1411" s="2">
        <v>0.6</v>
      </c>
    </row>
    <row r="1412" spans="1:4" s="23" customFormat="1">
      <c r="A1412" s="22" t="s">
        <v>3405</v>
      </c>
      <c r="B1412" s="59" t="s">
        <v>3406</v>
      </c>
      <c r="C1412" s="4">
        <v>0.6</v>
      </c>
      <c r="D1412" s="2">
        <v>0.4</v>
      </c>
    </row>
    <row r="1413" spans="1:4">
      <c r="A1413" s="8" t="s">
        <v>3407</v>
      </c>
      <c r="B1413" s="38" t="s">
        <v>3408</v>
      </c>
      <c r="C1413" s="4">
        <v>0.6</v>
      </c>
      <c r="D1413" s="2">
        <v>0.4</v>
      </c>
    </row>
    <row r="1414" spans="1:4">
      <c r="A1414" s="8" t="s">
        <v>3409</v>
      </c>
      <c r="B1414" s="38" t="s">
        <v>3410</v>
      </c>
      <c r="C1414" s="4">
        <v>0.6</v>
      </c>
      <c r="D1414" s="2">
        <v>0.4</v>
      </c>
    </row>
    <row r="1415" spans="1:4">
      <c r="A1415" s="8" t="s">
        <v>3411</v>
      </c>
      <c r="B1415" s="38" t="s">
        <v>3412</v>
      </c>
      <c r="C1415" s="4">
        <v>0.6</v>
      </c>
      <c r="D1415" s="2">
        <v>0.4</v>
      </c>
    </row>
    <row r="1416" spans="1:4">
      <c r="A1416" s="8" t="s">
        <v>3413</v>
      </c>
      <c r="B1416" s="38" t="s">
        <v>3414</v>
      </c>
      <c r="C1416" s="4">
        <v>0.5</v>
      </c>
      <c r="D1416" s="2">
        <v>0.5</v>
      </c>
    </row>
    <row r="1417" spans="1:4">
      <c r="A1417" s="8" t="s">
        <v>3415</v>
      </c>
      <c r="B1417" s="38" t="s">
        <v>3416</v>
      </c>
      <c r="C1417" s="4">
        <v>0.6</v>
      </c>
      <c r="D1417" s="2">
        <v>0.4</v>
      </c>
    </row>
    <row r="1418" spans="1:4">
      <c r="A1418" s="8" t="s">
        <v>3417</v>
      </c>
      <c r="B1418" s="38" t="s">
        <v>3418</v>
      </c>
      <c r="C1418" s="4">
        <v>0.5</v>
      </c>
      <c r="D1418" s="2">
        <v>0.5</v>
      </c>
    </row>
    <row r="1419" spans="1:4">
      <c r="A1419" s="8" t="s">
        <v>3419</v>
      </c>
      <c r="B1419" s="38" t="s">
        <v>3420</v>
      </c>
      <c r="C1419" s="4">
        <v>0.6</v>
      </c>
      <c r="D1419" s="2">
        <v>0.4</v>
      </c>
    </row>
    <row r="1420" spans="1:4">
      <c r="A1420" s="8" t="s">
        <v>3421</v>
      </c>
      <c r="B1420" s="38" t="s">
        <v>3422</v>
      </c>
      <c r="C1420" s="4">
        <v>0.5</v>
      </c>
      <c r="D1420" s="2">
        <v>0.5</v>
      </c>
    </row>
    <row r="1421" spans="1:4">
      <c r="A1421" s="8" t="s">
        <v>3423</v>
      </c>
      <c r="B1421" s="38" t="s">
        <v>3424</v>
      </c>
      <c r="C1421" s="4">
        <v>0.6</v>
      </c>
      <c r="D1421" s="2">
        <v>0.4</v>
      </c>
    </row>
    <row r="1422" spans="1:4">
      <c r="A1422" s="8" t="s">
        <v>3425</v>
      </c>
      <c r="B1422" s="38" t="s">
        <v>3426</v>
      </c>
      <c r="C1422" s="4">
        <v>0.6</v>
      </c>
      <c r="D1422" s="2">
        <v>0.4</v>
      </c>
    </row>
    <row r="1423" spans="1:4">
      <c r="A1423" s="8" t="s">
        <v>3427</v>
      </c>
      <c r="B1423" s="38" t="s">
        <v>3428</v>
      </c>
      <c r="C1423" s="4">
        <v>0.65</v>
      </c>
      <c r="D1423" s="2">
        <v>0.35</v>
      </c>
    </row>
    <row r="1424" spans="1:4">
      <c r="A1424" s="8" t="s">
        <v>3429</v>
      </c>
      <c r="B1424" s="38" t="s">
        <v>3430</v>
      </c>
      <c r="C1424" s="4">
        <v>0.6</v>
      </c>
      <c r="D1424" s="2">
        <v>0.4</v>
      </c>
    </row>
    <row r="1425" spans="1:4">
      <c r="A1425" s="8" t="s">
        <v>3431</v>
      </c>
      <c r="B1425" s="38" t="s">
        <v>3432</v>
      </c>
      <c r="C1425" s="4">
        <v>0.5</v>
      </c>
      <c r="D1425" s="2">
        <v>0.5</v>
      </c>
    </row>
    <row r="1426" spans="1:4">
      <c r="A1426" s="8" t="s">
        <v>3433</v>
      </c>
      <c r="B1426" s="38" t="s">
        <v>3434</v>
      </c>
      <c r="C1426" s="4">
        <v>0.3</v>
      </c>
      <c r="D1426" s="2">
        <v>0.7</v>
      </c>
    </row>
    <row r="1427" spans="1:4">
      <c r="A1427" s="22" t="s">
        <v>3435</v>
      </c>
      <c r="B1427" s="38" t="s">
        <v>3436</v>
      </c>
      <c r="C1427" s="4">
        <v>0.6</v>
      </c>
      <c r="D1427" s="2">
        <v>0.4</v>
      </c>
    </row>
    <row r="1428" spans="1:4">
      <c r="A1428" s="8" t="s">
        <v>3437</v>
      </c>
      <c r="B1428" s="38" t="s">
        <v>3438</v>
      </c>
      <c r="C1428" s="4">
        <v>0.45</v>
      </c>
      <c r="D1428" s="2">
        <v>0.55000000000000004</v>
      </c>
    </row>
    <row r="1429" spans="1:4">
      <c r="A1429" s="8" t="s">
        <v>3439</v>
      </c>
      <c r="B1429" s="38" t="s">
        <v>3440</v>
      </c>
      <c r="C1429" s="4">
        <v>0.6</v>
      </c>
      <c r="D1429" s="2">
        <v>0.4</v>
      </c>
    </row>
    <row r="1430" spans="1:4">
      <c r="A1430" s="8" t="s">
        <v>3441</v>
      </c>
      <c r="B1430" s="38" t="s">
        <v>3442</v>
      </c>
      <c r="C1430" s="4">
        <v>0.6</v>
      </c>
      <c r="D1430" s="2">
        <v>0.4</v>
      </c>
    </row>
    <row r="1431" spans="1:4">
      <c r="A1431" s="8" t="s">
        <v>3443</v>
      </c>
      <c r="B1431" s="38" t="s">
        <v>3444</v>
      </c>
      <c r="C1431" s="4">
        <v>0.5</v>
      </c>
      <c r="D1431" s="2">
        <v>0.5</v>
      </c>
    </row>
    <row r="1432" spans="1:4">
      <c r="A1432" s="8" t="s">
        <v>3445</v>
      </c>
      <c r="B1432" s="38" t="s">
        <v>3446</v>
      </c>
      <c r="C1432" s="4">
        <v>0.6</v>
      </c>
      <c r="D1432" s="2">
        <v>0.4</v>
      </c>
    </row>
    <row r="1433" spans="1:4">
      <c r="A1433" s="8" t="s">
        <v>3447</v>
      </c>
      <c r="B1433" s="38" t="s">
        <v>3448</v>
      </c>
      <c r="C1433" s="4">
        <v>0.7</v>
      </c>
      <c r="D1433" s="2">
        <v>0.30000000000000004</v>
      </c>
    </row>
    <row r="1434" spans="1:4">
      <c r="A1434" s="8" t="s">
        <v>3449</v>
      </c>
      <c r="B1434" s="38" t="s">
        <v>3450</v>
      </c>
      <c r="C1434" s="4">
        <v>0.6</v>
      </c>
      <c r="D1434" s="2">
        <v>0.4</v>
      </c>
    </row>
    <row r="1435" spans="1:4">
      <c r="A1435" s="22" t="s">
        <v>3451</v>
      </c>
      <c r="B1435" s="38" t="s">
        <v>3452</v>
      </c>
      <c r="C1435" s="4">
        <v>0.6</v>
      </c>
      <c r="D1435" s="2">
        <v>0.4</v>
      </c>
    </row>
    <row r="1436" spans="1:4">
      <c r="A1436" s="8" t="s">
        <v>3453</v>
      </c>
      <c r="B1436" s="38" t="s">
        <v>3454</v>
      </c>
      <c r="C1436" s="4">
        <v>0.6</v>
      </c>
      <c r="D1436" s="2">
        <v>0.4</v>
      </c>
    </row>
    <row r="1437" spans="1:4">
      <c r="A1437" s="8" t="s">
        <v>3455</v>
      </c>
      <c r="B1437" s="38" t="s">
        <v>3456</v>
      </c>
      <c r="C1437" s="4">
        <v>0.6</v>
      </c>
      <c r="D1437" s="2">
        <v>0.4</v>
      </c>
    </row>
    <row r="1438" spans="1:4">
      <c r="A1438" s="8" t="s">
        <v>3457</v>
      </c>
      <c r="B1438" s="38" t="s">
        <v>3458</v>
      </c>
      <c r="C1438" s="4">
        <v>0.3</v>
      </c>
      <c r="D1438" s="2">
        <v>0.7</v>
      </c>
    </row>
    <row r="1439" spans="1:4">
      <c r="A1439" s="8" t="s">
        <v>3459</v>
      </c>
      <c r="B1439" s="38" t="s">
        <v>3460</v>
      </c>
      <c r="C1439" s="4">
        <v>0.55000000000000004</v>
      </c>
      <c r="D1439" s="2">
        <v>0.44999999999999996</v>
      </c>
    </row>
    <row r="1440" spans="1:4">
      <c r="A1440" s="8" t="s">
        <v>3461</v>
      </c>
      <c r="B1440" s="38" t="s">
        <v>3462</v>
      </c>
      <c r="C1440" s="4">
        <v>0.6</v>
      </c>
      <c r="D1440" s="2">
        <v>0.4</v>
      </c>
    </row>
    <row r="1441" spans="1:4">
      <c r="A1441" s="8" t="s">
        <v>3463</v>
      </c>
      <c r="B1441" s="38" t="s">
        <v>3464</v>
      </c>
      <c r="C1441" s="4">
        <v>0.6</v>
      </c>
      <c r="D1441" s="2">
        <v>0.4</v>
      </c>
    </row>
    <row r="1442" spans="1:4">
      <c r="A1442" s="8" t="s">
        <v>3465</v>
      </c>
      <c r="B1442" s="38" t="s">
        <v>3466</v>
      </c>
      <c r="C1442" s="4">
        <v>0.6</v>
      </c>
      <c r="D1442" s="2">
        <v>0.4</v>
      </c>
    </row>
    <row r="1443" spans="1:4">
      <c r="A1443" s="8" t="s">
        <v>3467</v>
      </c>
      <c r="B1443" s="38" t="s">
        <v>3468</v>
      </c>
      <c r="C1443" s="4">
        <v>0.55000000000000004</v>
      </c>
      <c r="D1443" s="2">
        <v>0.44999999999999996</v>
      </c>
    </row>
    <row r="1444" spans="1:4">
      <c r="A1444" s="8" t="s">
        <v>3469</v>
      </c>
      <c r="B1444" s="38" t="s">
        <v>3470</v>
      </c>
      <c r="C1444" s="4">
        <v>0.6</v>
      </c>
      <c r="D1444" s="2">
        <v>0.4</v>
      </c>
    </row>
    <row r="1445" spans="1:4">
      <c r="A1445" s="8" t="s">
        <v>3471</v>
      </c>
      <c r="B1445" s="38" t="s">
        <v>3472</v>
      </c>
      <c r="C1445" s="4">
        <v>0.6</v>
      </c>
      <c r="D1445" s="2">
        <v>0.4</v>
      </c>
    </row>
    <row r="1446" spans="1:4">
      <c r="A1446" s="8" t="s">
        <v>3473</v>
      </c>
      <c r="B1446" s="38" t="s">
        <v>3474</v>
      </c>
      <c r="C1446" s="4">
        <v>0.5</v>
      </c>
      <c r="D1446" s="2">
        <v>0.5</v>
      </c>
    </row>
    <row r="1447" spans="1:4">
      <c r="A1447" s="8" t="s">
        <v>3475</v>
      </c>
      <c r="B1447" s="38" t="s">
        <v>3476</v>
      </c>
      <c r="C1447" s="4">
        <v>0.6</v>
      </c>
      <c r="D1447" s="2">
        <v>0.4</v>
      </c>
    </row>
    <row r="1448" spans="1:4">
      <c r="A1448" s="8" t="s">
        <v>3477</v>
      </c>
      <c r="B1448" s="38" t="s">
        <v>3478</v>
      </c>
      <c r="C1448" s="4">
        <v>0.4</v>
      </c>
      <c r="D1448" s="2">
        <v>0.6</v>
      </c>
    </row>
    <row r="1449" spans="1:4">
      <c r="A1449" s="8" t="s">
        <v>3479</v>
      </c>
      <c r="B1449" s="38" t="s">
        <v>3480</v>
      </c>
      <c r="C1449" s="4">
        <v>0.6</v>
      </c>
      <c r="D1449" s="2">
        <v>0.4</v>
      </c>
    </row>
    <row r="1450" spans="1:4">
      <c r="A1450" s="8" t="s">
        <v>3481</v>
      </c>
      <c r="B1450" s="38" t="s">
        <v>3482</v>
      </c>
      <c r="C1450" s="4">
        <v>0.6</v>
      </c>
      <c r="D1450" s="2">
        <v>0.4</v>
      </c>
    </row>
    <row r="1451" spans="1:4">
      <c r="A1451" s="8" t="s">
        <v>3483</v>
      </c>
      <c r="B1451" s="38" t="s">
        <v>3484</v>
      </c>
      <c r="C1451" s="4">
        <v>0.6</v>
      </c>
      <c r="D1451" s="2">
        <v>0.4</v>
      </c>
    </row>
    <row r="1452" spans="1:4">
      <c r="A1452" s="8" t="s">
        <v>3485</v>
      </c>
      <c r="B1452" s="38" t="s">
        <v>3486</v>
      </c>
      <c r="C1452" s="4">
        <v>0.6</v>
      </c>
      <c r="D1452" s="2">
        <v>0.4</v>
      </c>
    </row>
    <row r="1453" spans="1:4">
      <c r="A1453" s="8" t="s">
        <v>3487</v>
      </c>
      <c r="B1453" s="38" t="s">
        <v>3488</v>
      </c>
      <c r="C1453" s="4">
        <v>0.6</v>
      </c>
      <c r="D1453" s="2">
        <v>0.4</v>
      </c>
    </row>
    <row r="1454" spans="1:4">
      <c r="A1454" s="8" t="s">
        <v>3489</v>
      </c>
      <c r="B1454" s="38" t="s">
        <v>3490</v>
      </c>
      <c r="C1454" s="4">
        <v>0.65</v>
      </c>
      <c r="D1454" s="2">
        <v>0.35</v>
      </c>
    </row>
    <row r="1455" spans="1:4">
      <c r="A1455" s="8" t="s">
        <v>3491</v>
      </c>
      <c r="B1455" s="38" t="s">
        <v>3492</v>
      </c>
      <c r="C1455" s="4">
        <v>0.5</v>
      </c>
      <c r="D1455" s="2">
        <v>0.5</v>
      </c>
    </row>
    <row r="1456" spans="1:4">
      <c r="A1456" s="8" t="s">
        <v>3493</v>
      </c>
      <c r="B1456" s="38" t="s">
        <v>3494</v>
      </c>
      <c r="C1456" s="4">
        <v>0.65</v>
      </c>
      <c r="D1456" s="2">
        <v>0.35</v>
      </c>
    </row>
    <row r="1457" spans="1:4">
      <c r="A1457" s="8" t="s">
        <v>3495</v>
      </c>
      <c r="B1457" s="38" t="s">
        <v>3496</v>
      </c>
      <c r="C1457" s="4">
        <v>0.6</v>
      </c>
      <c r="D1457" s="2">
        <v>0.4</v>
      </c>
    </row>
    <row r="1458" spans="1:4">
      <c r="A1458" s="8" t="s">
        <v>3497</v>
      </c>
      <c r="B1458" s="38" t="s">
        <v>3498</v>
      </c>
      <c r="C1458" s="4">
        <v>0.6</v>
      </c>
      <c r="D1458" s="2">
        <v>0.4</v>
      </c>
    </row>
    <row r="1459" spans="1:4">
      <c r="A1459" s="8" t="s">
        <v>3499</v>
      </c>
      <c r="B1459" s="38" t="s">
        <v>3500</v>
      </c>
      <c r="C1459" s="4">
        <v>0.6</v>
      </c>
      <c r="D1459" s="2">
        <v>0.4</v>
      </c>
    </row>
    <row r="1460" spans="1:4">
      <c r="A1460" s="8" t="s">
        <v>3501</v>
      </c>
      <c r="B1460" s="38" t="s">
        <v>3502</v>
      </c>
      <c r="C1460" s="4">
        <v>0.35</v>
      </c>
      <c r="D1460" s="2">
        <v>0.65</v>
      </c>
    </row>
    <row r="1461" spans="1:4">
      <c r="A1461" s="22" t="s">
        <v>3503</v>
      </c>
      <c r="B1461" s="38" t="s">
        <v>3504</v>
      </c>
      <c r="C1461" s="4">
        <v>0.6</v>
      </c>
      <c r="D1461" s="2">
        <v>0.4</v>
      </c>
    </row>
    <row r="1462" spans="1:4">
      <c r="A1462" s="8" t="s">
        <v>3505</v>
      </c>
      <c r="B1462" s="38" t="s">
        <v>3506</v>
      </c>
      <c r="C1462" s="4">
        <v>0.6</v>
      </c>
      <c r="D1462" s="2">
        <v>0.4</v>
      </c>
    </row>
    <row r="1463" spans="1:4">
      <c r="A1463" s="8" t="s">
        <v>3507</v>
      </c>
      <c r="B1463" s="38" t="s">
        <v>3508</v>
      </c>
      <c r="C1463" s="4">
        <v>0.6</v>
      </c>
      <c r="D1463" s="2">
        <v>0.4</v>
      </c>
    </row>
    <row r="1464" spans="1:4">
      <c r="A1464" s="8" t="s">
        <v>3509</v>
      </c>
      <c r="B1464" s="38" t="s">
        <v>3510</v>
      </c>
      <c r="C1464" s="4">
        <v>0.6</v>
      </c>
      <c r="D1464" s="2">
        <v>0.4</v>
      </c>
    </row>
    <row r="1465" spans="1:4">
      <c r="A1465" s="8" t="s">
        <v>3511</v>
      </c>
      <c r="B1465" s="38" t="s">
        <v>3512</v>
      </c>
      <c r="C1465" s="4">
        <v>0.6</v>
      </c>
      <c r="D1465" s="2">
        <v>0.4</v>
      </c>
    </row>
    <row r="1466" spans="1:4">
      <c r="A1466" s="8" t="s">
        <v>3513</v>
      </c>
      <c r="B1466" s="38" t="s">
        <v>3514</v>
      </c>
      <c r="C1466" s="4">
        <v>0.6</v>
      </c>
      <c r="D1466" s="2">
        <v>0.4</v>
      </c>
    </row>
    <row r="1467" spans="1:4">
      <c r="A1467" s="8" t="s">
        <v>3515</v>
      </c>
      <c r="B1467" s="38" t="s">
        <v>3516</v>
      </c>
      <c r="C1467" s="4">
        <v>0.6</v>
      </c>
      <c r="D1467" s="2">
        <v>0.4</v>
      </c>
    </row>
    <row r="1468" spans="1:4">
      <c r="A1468" s="8" t="s">
        <v>3517</v>
      </c>
      <c r="B1468" s="38" t="s">
        <v>3518</v>
      </c>
      <c r="C1468" s="4">
        <v>0.55000000000000004</v>
      </c>
      <c r="D1468" s="2">
        <v>0.44999999999999996</v>
      </c>
    </row>
    <row r="1469" spans="1:4">
      <c r="A1469" s="8" t="s">
        <v>3519</v>
      </c>
      <c r="B1469" s="38" t="s">
        <v>3520</v>
      </c>
      <c r="C1469" s="4">
        <v>0.7</v>
      </c>
      <c r="D1469" s="2">
        <v>0.30000000000000004</v>
      </c>
    </row>
    <row r="1470" spans="1:4">
      <c r="A1470" s="8" t="s">
        <v>3521</v>
      </c>
      <c r="B1470" s="38" t="s">
        <v>3522</v>
      </c>
      <c r="C1470" s="4">
        <v>0.5</v>
      </c>
      <c r="D1470" s="2">
        <v>0.5</v>
      </c>
    </row>
    <row r="1471" spans="1:4">
      <c r="A1471" s="8" t="s">
        <v>3523</v>
      </c>
      <c r="B1471" s="38" t="s">
        <v>3524</v>
      </c>
      <c r="C1471" s="4">
        <v>0.6</v>
      </c>
      <c r="D1471" s="2">
        <v>0.4</v>
      </c>
    </row>
    <row r="1472" spans="1:4">
      <c r="A1472" s="8" t="s">
        <v>3525</v>
      </c>
      <c r="B1472" s="38" t="s">
        <v>3526</v>
      </c>
      <c r="C1472" s="4">
        <v>0.6</v>
      </c>
      <c r="D1472" s="2">
        <v>0.4</v>
      </c>
    </row>
    <row r="1473" spans="1:4">
      <c r="A1473" s="8" t="s">
        <v>3527</v>
      </c>
      <c r="B1473" s="38" t="s">
        <v>3528</v>
      </c>
      <c r="C1473" s="4">
        <v>0.5</v>
      </c>
      <c r="D1473" s="2">
        <v>0.5</v>
      </c>
    </row>
    <row r="1474" spans="1:4">
      <c r="A1474" s="8" t="s">
        <v>3529</v>
      </c>
      <c r="B1474" s="38" t="s">
        <v>3530</v>
      </c>
      <c r="C1474" s="4">
        <v>0.5</v>
      </c>
      <c r="D1474" s="2">
        <v>0.5</v>
      </c>
    </row>
    <row r="1475" spans="1:4">
      <c r="A1475" s="8" t="s">
        <v>3531</v>
      </c>
      <c r="B1475" s="38" t="s">
        <v>3532</v>
      </c>
      <c r="C1475" s="4">
        <v>0.6</v>
      </c>
      <c r="D1475" s="2">
        <v>0.4</v>
      </c>
    </row>
    <row r="1476" spans="1:4">
      <c r="A1476" s="8" t="s">
        <v>3533</v>
      </c>
      <c r="B1476" s="38" t="s">
        <v>3534</v>
      </c>
      <c r="C1476" s="4">
        <v>0.6</v>
      </c>
      <c r="D1476" s="2">
        <v>0.4</v>
      </c>
    </row>
    <row r="1477" spans="1:4">
      <c r="A1477" s="8" t="s">
        <v>3535</v>
      </c>
      <c r="B1477" s="38" t="s">
        <v>3536</v>
      </c>
      <c r="C1477" s="4">
        <v>0.6</v>
      </c>
      <c r="D1477" s="2">
        <v>0.4</v>
      </c>
    </row>
    <row r="1478" spans="1:4">
      <c r="A1478" s="8" t="s">
        <v>3537</v>
      </c>
      <c r="B1478" s="38" t="s">
        <v>3538</v>
      </c>
      <c r="C1478" s="4">
        <v>0.6</v>
      </c>
      <c r="D1478" s="2">
        <v>0.4</v>
      </c>
    </row>
    <row r="1479" spans="1:4">
      <c r="A1479" s="8" t="s">
        <v>3539</v>
      </c>
      <c r="B1479" s="38" t="s">
        <v>3540</v>
      </c>
      <c r="C1479" s="4">
        <v>0.6</v>
      </c>
      <c r="D1479" s="2">
        <v>0.4</v>
      </c>
    </row>
    <row r="1480" spans="1:4">
      <c r="A1480" s="8" t="s">
        <v>3541</v>
      </c>
      <c r="B1480" s="38" t="s">
        <v>3542</v>
      </c>
      <c r="C1480" s="4">
        <v>0.6</v>
      </c>
      <c r="D1480" s="2">
        <v>0.4</v>
      </c>
    </row>
    <row r="1481" spans="1:4">
      <c r="A1481" s="22" t="s">
        <v>3543</v>
      </c>
      <c r="B1481" s="38" t="s">
        <v>3544</v>
      </c>
      <c r="C1481" s="4">
        <v>0.5</v>
      </c>
      <c r="D1481" s="2">
        <v>0.5</v>
      </c>
    </row>
    <row r="1482" spans="1:4">
      <c r="A1482" s="8" t="s">
        <v>3545</v>
      </c>
      <c r="B1482" s="38" t="s">
        <v>3546</v>
      </c>
      <c r="C1482" s="4">
        <v>0.5</v>
      </c>
      <c r="D1482" s="2">
        <v>0.5</v>
      </c>
    </row>
    <row r="1483" spans="1:4">
      <c r="A1483" s="8" t="s">
        <v>3547</v>
      </c>
      <c r="B1483" s="38" t="s">
        <v>3548</v>
      </c>
      <c r="C1483" s="4">
        <v>0.6</v>
      </c>
      <c r="D1483" s="2">
        <v>0.4</v>
      </c>
    </row>
    <row r="1484" spans="1:4">
      <c r="A1484" s="8" t="s">
        <v>3549</v>
      </c>
      <c r="B1484" s="38" t="s">
        <v>3550</v>
      </c>
      <c r="C1484" s="4">
        <v>0.5</v>
      </c>
      <c r="D1484" s="2">
        <v>0.5</v>
      </c>
    </row>
    <row r="1485" spans="1:4">
      <c r="A1485" s="8" t="s">
        <v>3551</v>
      </c>
      <c r="B1485" s="38" t="s">
        <v>3552</v>
      </c>
      <c r="C1485" s="4">
        <v>0.6</v>
      </c>
      <c r="D1485" s="2">
        <v>0.4</v>
      </c>
    </row>
    <row r="1486" spans="1:4">
      <c r="A1486" s="8" t="s">
        <v>3553</v>
      </c>
      <c r="B1486" s="38" t="s">
        <v>3554</v>
      </c>
      <c r="C1486" s="4">
        <v>0.6</v>
      </c>
      <c r="D1486" s="2">
        <v>0.4</v>
      </c>
    </row>
    <row r="1487" spans="1:4">
      <c r="A1487" s="8" t="s">
        <v>3555</v>
      </c>
      <c r="B1487" s="38" t="s">
        <v>3556</v>
      </c>
      <c r="C1487" s="4">
        <v>0.7</v>
      </c>
      <c r="D1487" s="2">
        <v>0.30000000000000004</v>
      </c>
    </row>
    <row r="1488" spans="1:4">
      <c r="A1488" s="8" t="s">
        <v>3557</v>
      </c>
      <c r="B1488" s="38" t="s">
        <v>3558</v>
      </c>
      <c r="C1488" s="4">
        <v>0.6</v>
      </c>
      <c r="D1488" s="2">
        <v>0.4</v>
      </c>
    </row>
    <row r="1489" spans="1:4">
      <c r="A1489" s="8" t="s">
        <v>3559</v>
      </c>
      <c r="B1489" s="38" t="s">
        <v>3560</v>
      </c>
      <c r="C1489" s="4">
        <v>0.6</v>
      </c>
      <c r="D1489" s="2">
        <v>0.4</v>
      </c>
    </row>
    <row r="1490" spans="1:4">
      <c r="A1490" s="8" t="s">
        <v>3561</v>
      </c>
      <c r="B1490" s="38" t="s">
        <v>3562</v>
      </c>
      <c r="C1490" s="4">
        <v>0.5</v>
      </c>
      <c r="D1490" s="2">
        <v>0.5</v>
      </c>
    </row>
    <row r="1491" spans="1:4">
      <c r="A1491" s="8" t="s">
        <v>3563</v>
      </c>
      <c r="B1491" s="38" t="s">
        <v>3564</v>
      </c>
      <c r="C1491" s="4">
        <v>0.6</v>
      </c>
      <c r="D1491" s="2">
        <v>0.4</v>
      </c>
    </row>
    <row r="1492" spans="1:4">
      <c r="A1492" s="8" t="s">
        <v>3565</v>
      </c>
      <c r="B1492" s="38" t="s">
        <v>3566</v>
      </c>
      <c r="C1492" s="4">
        <v>0.3</v>
      </c>
      <c r="D1492" s="2">
        <v>0.7</v>
      </c>
    </row>
    <row r="1493" spans="1:4">
      <c r="A1493" s="8" t="s">
        <v>3567</v>
      </c>
      <c r="B1493" s="38" t="s">
        <v>3568</v>
      </c>
      <c r="C1493" s="4">
        <v>0.6</v>
      </c>
      <c r="D1493" s="2">
        <v>0.4</v>
      </c>
    </row>
    <row r="1494" spans="1:4">
      <c r="A1494" s="8" t="s">
        <v>3569</v>
      </c>
      <c r="B1494" s="38" t="s">
        <v>3570</v>
      </c>
      <c r="C1494" s="4">
        <v>0.5</v>
      </c>
      <c r="D1494" s="2">
        <v>0.5</v>
      </c>
    </row>
    <row r="1495" spans="1:4">
      <c r="A1495" s="8" t="s">
        <v>3571</v>
      </c>
      <c r="B1495" s="38" t="s">
        <v>3572</v>
      </c>
      <c r="C1495" s="4">
        <v>0.6</v>
      </c>
      <c r="D1495" s="2">
        <v>0.4</v>
      </c>
    </row>
    <row r="1496" spans="1:4">
      <c r="A1496" s="8" t="s">
        <v>3573</v>
      </c>
      <c r="B1496" s="38" t="s">
        <v>3574</v>
      </c>
      <c r="C1496" s="4">
        <v>0.6</v>
      </c>
      <c r="D1496" s="2">
        <v>0.4</v>
      </c>
    </row>
    <row r="1497" spans="1:4">
      <c r="A1497" s="8" t="s">
        <v>3575</v>
      </c>
      <c r="B1497" s="38" t="s">
        <v>3576</v>
      </c>
      <c r="C1497" s="4">
        <v>0.6</v>
      </c>
      <c r="D1497" s="2">
        <v>0.4</v>
      </c>
    </row>
    <row r="1498" spans="1:4">
      <c r="A1498" s="8" t="s">
        <v>3577</v>
      </c>
      <c r="B1498" s="38" t="s">
        <v>3578</v>
      </c>
      <c r="C1498" s="4">
        <v>0.6</v>
      </c>
      <c r="D1498" s="2">
        <v>0.4</v>
      </c>
    </row>
    <row r="1499" spans="1:4">
      <c r="A1499" s="8" t="s">
        <v>3579</v>
      </c>
      <c r="B1499" s="38" t="s">
        <v>3580</v>
      </c>
      <c r="C1499" s="4">
        <v>0.4</v>
      </c>
      <c r="D1499" s="2">
        <v>0.6</v>
      </c>
    </row>
    <row r="1500" spans="1:4">
      <c r="A1500" s="8" t="s">
        <v>3581</v>
      </c>
      <c r="B1500" s="38" t="s">
        <v>3582</v>
      </c>
      <c r="C1500" s="4">
        <v>0.6</v>
      </c>
      <c r="D1500" s="2">
        <v>0.4</v>
      </c>
    </row>
    <row r="1501" spans="1:4">
      <c r="A1501" s="8" t="s">
        <v>3583</v>
      </c>
      <c r="B1501" s="38" t="s">
        <v>3584</v>
      </c>
      <c r="C1501" s="4">
        <v>0.65</v>
      </c>
      <c r="D1501" s="2">
        <v>0.35</v>
      </c>
    </row>
    <row r="1502" spans="1:4">
      <c r="A1502" s="8" t="s">
        <v>3585</v>
      </c>
      <c r="B1502" s="38" t="s">
        <v>3586</v>
      </c>
      <c r="C1502" s="4">
        <v>0.3</v>
      </c>
      <c r="D1502" s="2">
        <v>0.7</v>
      </c>
    </row>
    <row r="1503" spans="1:4">
      <c r="A1503" s="8" t="s">
        <v>3587</v>
      </c>
      <c r="B1503" s="38" t="s">
        <v>3588</v>
      </c>
      <c r="C1503" s="4">
        <v>0.6</v>
      </c>
      <c r="D1503" s="2">
        <v>0.4</v>
      </c>
    </row>
    <row r="1504" spans="1:4">
      <c r="A1504" s="22" t="s">
        <v>3589</v>
      </c>
      <c r="B1504" s="38" t="s">
        <v>3590</v>
      </c>
      <c r="C1504" s="4">
        <v>0.5</v>
      </c>
      <c r="D1504" s="2">
        <v>0.5</v>
      </c>
    </row>
    <row r="1505" spans="1:4">
      <c r="A1505" s="8" t="s">
        <v>3591</v>
      </c>
      <c r="B1505" s="38" t="s">
        <v>3592</v>
      </c>
      <c r="C1505" s="4">
        <v>0.5</v>
      </c>
      <c r="D1505" s="2">
        <v>0.5</v>
      </c>
    </row>
    <row r="1506" spans="1:4">
      <c r="A1506" s="8" t="s">
        <v>3593</v>
      </c>
      <c r="B1506" s="38" t="s">
        <v>3594</v>
      </c>
      <c r="C1506" s="4">
        <v>0.6</v>
      </c>
      <c r="D1506" s="2">
        <v>0.4</v>
      </c>
    </row>
    <row r="1507" spans="1:4">
      <c r="A1507" s="8" t="s">
        <v>3595</v>
      </c>
      <c r="B1507" s="38" t="s">
        <v>3596</v>
      </c>
      <c r="C1507" s="4">
        <v>0.6</v>
      </c>
      <c r="D1507" s="2">
        <v>0.4</v>
      </c>
    </row>
    <row r="1508" spans="1:4">
      <c r="A1508" s="8" t="s">
        <v>3597</v>
      </c>
      <c r="B1508" s="38" t="s">
        <v>3598</v>
      </c>
      <c r="C1508" s="4">
        <v>0.6</v>
      </c>
      <c r="D1508" s="2">
        <v>0.4</v>
      </c>
    </row>
    <row r="1509" spans="1:4">
      <c r="A1509" s="8" t="s">
        <v>3599</v>
      </c>
      <c r="B1509" s="38" t="s">
        <v>3600</v>
      </c>
      <c r="C1509" s="4">
        <v>0.5</v>
      </c>
      <c r="D1509" s="2">
        <v>0.5</v>
      </c>
    </row>
    <row r="1510" spans="1:4">
      <c r="A1510" s="22" t="s">
        <v>3601</v>
      </c>
      <c r="B1510" s="38" t="s">
        <v>3602</v>
      </c>
      <c r="C1510" s="4">
        <v>0.5</v>
      </c>
      <c r="D1510" s="2">
        <v>0.5</v>
      </c>
    </row>
    <row r="1511" spans="1:4">
      <c r="A1511" s="8" t="s">
        <v>3603</v>
      </c>
      <c r="B1511" s="38" t="s">
        <v>3604</v>
      </c>
      <c r="C1511" s="4">
        <v>0.6</v>
      </c>
      <c r="D1511" s="2">
        <v>0.4</v>
      </c>
    </row>
    <row r="1512" spans="1:4">
      <c r="A1512" s="8" t="s">
        <v>3605</v>
      </c>
      <c r="B1512" s="38" t="s">
        <v>3606</v>
      </c>
      <c r="C1512" s="4">
        <v>0.2</v>
      </c>
      <c r="D1512" s="2">
        <v>0.8</v>
      </c>
    </row>
    <row r="1513" spans="1:4">
      <c r="A1513" s="22" t="s">
        <v>3607</v>
      </c>
      <c r="B1513" s="38" t="s">
        <v>3608</v>
      </c>
      <c r="C1513" s="4">
        <v>0.6</v>
      </c>
      <c r="D1513" s="2">
        <v>0.4</v>
      </c>
    </row>
    <row r="1514" spans="1:4">
      <c r="A1514" s="8" t="s">
        <v>3609</v>
      </c>
      <c r="B1514" s="38" t="s">
        <v>3610</v>
      </c>
      <c r="C1514" s="4">
        <v>0.5</v>
      </c>
      <c r="D1514" s="2">
        <v>0.5</v>
      </c>
    </row>
    <row r="1515" spans="1:4">
      <c r="A1515" s="22" t="s">
        <v>3611</v>
      </c>
      <c r="B1515" s="38" t="s">
        <v>3612</v>
      </c>
      <c r="C1515" s="4">
        <v>0.4</v>
      </c>
      <c r="D1515" s="2">
        <v>0.6</v>
      </c>
    </row>
    <row r="1516" spans="1:4">
      <c r="A1516" s="8" t="s">
        <v>3613</v>
      </c>
      <c r="B1516" s="38" t="s">
        <v>3614</v>
      </c>
      <c r="C1516" s="4">
        <v>0.6</v>
      </c>
      <c r="D1516" s="2">
        <v>0.4</v>
      </c>
    </row>
    <row r="1517" spans="1:4">
      <c r="A1517" s="8" t="s">
        <v>3615</v>
      </c>
      <c r="B1517" s="38" t="s">
        <v>3616</v>
      </c>
      <c r="C1517" s="4">
        <v>0.6</v>
      </c>
      <c r="D1517" s="2">
        <v>0.4</v>
      </c>
    </row>
    <row r="1518" spans="1:4">
      <c r="A1518" s="8" t="s">
        <v>3617</v>
      </c>
      <c r="B1518" s="38" t="s">
        <v>3618</v>
      </c>
      <c r="C1518" s="4">
        <v>0.5</v>
      </c>
      <c r="D1518" s="2">
        <v>0.5</v>
      </c>
    </row>
    <row r="1519" spans="1:4">
      <c r="A1519" s="8" t="s">
        <v>3619</v>
      </c>
      <c r="B1519" s="38" t="s">
        <v>3620</v>
      </c>
      <c r="C1519" s="4">
        <v>0.65</v>
      </c>
      <c r="D1519" s="2">
        <v>0.35</v>
      </c>
    </row>
    <row r="1520" spans="1:4">
      <c r="A1520" s="8" t="s">
        <v>3621</v>
      </c>
      <c r="B1520" s="38" t="s">
        <v>3622</v>
      </c>
      <c r="C1520" s="4">
        <v>0.6</v>
      </c>
      <c r="D1520" s="2">
        <v>0.4</v>
      </c>
    </row>
    <row r="1521" spans="1:4">
      <c r="A1521" s="8" t="s">
        <v>3623</v>
      </c>
      <c r="B1521" s="38" t="s">
        <v>3624</v>
      </c>
      <c r="C1521" s="4">
        <v>0.6</v>
      </c>
      <c r="D1521" s="2">
        <v>0.4</v>
      </c>
    </row>
    <row r="1522" spans="1:4">
      <c r="A1522" s="22" t="s">
        <v>3625</v>
      </c>
      <c r="B1522" s="38" t="s">
        <v>3626</v>
      </c>
      <c r="C1522" s="4">
        <v>0.65</v>
      </c>
      <c r="D1522" s="2">
        <v>0.35</v>
      </c>
    </row>
    <row r="1523" spans="1:4">
      <c r="A1523" s="16"/>
      <c r="B1523" s="60"/>
      <c r="C1523" s="18"/>
      <c r="D1523" s="19"/>
    </row>
    <row r="1524" spans="1:4" ht="34.5" customHeight="1"/>
    <row r="1525" spans="1:4">
      <c r="A1525" s="1"/>
      <c r="B1525" s="1"/>
      <c r="C1525" s="1"/>
      <c r="D1525" s="1"/>
    </row>
    <row r="1526" spans="1:4" ht="204" customHeight="1">
      <c r="A1526" s="1"/>
      <c r="B1526" s="1"/>
      <c r="C1526" s="1"/>
      <c r="D1526" s="1"/>
    </row>
    <row r="1527" spans="1:4" ht="36.75" customHeight="1">
      <c r="A1527" s="5"/>
      <c r="B1527" s="5"/>
      <c r="C1527" s="32"/>
      <c r="D1527" s="33" t="s">
        <v>3627</v>
      </c>
    </row>
    <row r="1528" spans="1:4">
      <c r="A1528" s="34" t="s">
        <v>3628</v>
      </c>
      <c r="B1528" s="35" t="s">
        <v>3629</v>
      </c>
      <c r="C1528" s="36" t="s">
        <v>3630</v>
      </c>
      <c r="D1528" s="37" t="s">
        <v>2038</v>
      </c>
    </row>
    <row r="1529" spans="1:4">
      <c r="A1529" s="8" t="s">
        <v>3631</v>
      </c>
      <c r="B1529" s="38" t="s">
        <v>3632</v>
      </c>
      <c r="C1529" s="4">
        <v>0.65</v>
      </c>
      <c r="D1529" s="2">
        <v>0.35</v>
      </c>
    </row>
    <row r="1530" spans="1:4">
      <c r="A1530" s="8" t="s">
        <v>3633</v>
      </c>
      <c r="B1530" s="38" t="s">
        <v>3634</v>
      </c>
      <c r="C1530" s="4">
        <v>0.65</v>
      </c>
      <c r="D1530" s="2">
        <v>0.35</v>
      </c>
    </row>
    <row r="1531" spans="1:4">
      <c r="A1531" s="8" t="s">
        <v>3635</v>
      </c>
      <c r="B1531" s="38" t="s">
        <v>3636</v>
      </c>
      <c r="C1531" s="4">
        <v>0.6</v>
      </c>
      <c r="D1531" s="2">
        <v>0.4</v>
      </c>
    </row>
    <row r="1532" spans="1:4">
      <c r="A1532" s="8" t="s">
        <v>3637</v>
      </c>
      <c r="B1532" s="38" t="s">
        <v>3638</v>
      </c>
      <c r="C1532" s="4">
        <v>0.65</v>
      </c>
      <c r="D1532" s="2">
        <v>0.35</v>
      </c>
    </row>
    <row r="1533" spans="1:4">
      <c r="A1533" s="8" t="s">
        <v>3639</v>
      </c>
      <c r="B1533" s="38" t="s">
        <v>3640</v>
      </c>
      <c r="C1533" s="4">
        <v>0.65</v>
      </c>
      <c r="D1533" s="2">
        <v>0.35</v>
      </c>
    </row>
    <row r="1534" spans="1:4">
      <c r="A1534" s="8" t="s">
        <v>3641</v>
      </c>
      <c r="B1534" s="38" t="s">
        <v>3642</v>
      </c>
      <c r="C1534" s="4">
        <v>0.6</v>
      </c>
      <c r="D1534" s="2">
        <v>0.4</v>
      </c>
    </row>
    <row r="1535" spans="1:4">
      <c r="A1535" s="8" t="s">
        <v>3643</v>
      </c>
      <c r="B1535" s="38" t="s">
        <v>3644</v>
      </c>
      <c r="C1535" s="4">
        <v>0.65</v>
      </c>
      <c r="D1535" s="2">
        <v>0.35</v>
      </c>
    </row>
    <row r="1536" spans="1:4">
      <c r="A1536" s="8" t="s">
        <v>3645</v>
      </c>
      <c r="B1536" s="38" t="s">
        <v>3646</v>
      </c>
      <c r="C1536" s="4">
        <v>0.5</v>
      </c>
      <c r="D1536" s="2">
        <v>0.5</v>
      </c>
    </row>
    <row r="1537" spans="1:4">
      <c r="A1537" s="8" t="s">
        <v>3647</v>
      </c>
      <c r="B1537" s="38" t="s">
        <v>3648</v>
      </c>
      <c r="C1537" s="4">
        <v>0.5</v>
      </c>
      <c r="D1537" s="2">
        <v>0.5</v>
      </c>
    </row>
    <row r="1538" spans="1:4">
      <c r="A1538" s="8" t="s">
        <v>3649</v>
      </c>
      <c r="B1538" s="38" t="s">
        <v>3650</v>
      </c>
      <c r="C1538" s="4">
        <v>0.5</v>
      </c>
      <c r="D1538" s="2">
        <v>0.5</v>
      </c>
    </row>
    <row r="1539" spans="1:4">
      <c r="A1539" s="8" t="s">
        <v>3651</v>
      </c>
      <c r="B1539" s="38" t="s">
        <v>3652</v>
      </c>
      <c r="C1539" s="4">
        <v>0.55000000000000004</v>
      </c>
      <c r="D1539" s="2">
        <v>0.44999999999999996</v>
      </c>
    </row>
    <row r="1540" spans="1:4" ht="18" customHeight="1">
      <c r="A1540" s="8" t="s">
        <v>3653</v>
      </c>
      <c r="B1540" s="38" t="s">
        <v>3654</v>
      </c>
      <c r="C1540" s="4">
        <v>0.65</v>
      </c>
      <c r="D1540" s="2">
        <v>0.35</v>
      </c>
    </row>
    <row r="1541" spans="1:4">
      <c r="A1541" s="8" t="s">
        <v>3655</v>
      </c>
      <c r="B1541" s="38" t="s">
        <v>3656</v>
      </c>
      <c r="C1541" s="4">
        <v>0.65</v>
      </c>
      <c r="D1541" s="2">
        <v>0.35</v>
      </c>
    </row>
    <row r="1542" spans="1:4">
      <c r="A1542" s="8" t="s">
        <v>3657</v>
      </c>
      <c r="B1542" s="38" t="s">
        <v>3658</v>
      </c>
      <c r="C1542" s="4">
        <v>0.4</v>
      </c>
      <c r="D1542" s="2">
        <v>0.6</v>
      </c>
    </row>
    <row r="1543" spans="1:4">
      <c r="A1543" s="8" t="s">
        <v>3659</v>
      </c>
      <c r="B1543" s="38" t="s">
        <v>3660</v>
      </c>
      <c r="C1543" s="4">
        <v>0.65</v>
      </c>
      <c r="D1543" s="2">
        <v>0.35</v>
      </c>
    </row>
    <row r="1544" spans="1:4">
      <c r="A1544" s="8" t="s">
        <v>3661</v>
      </c>
      <c r="B1544" s="38" t="s">
        <v>3662</v>
      </c>
      <c r="C1544" s="4">
        <v>0.65</v>
      </c>
      <c r="D1544" s="2">
        <v>0.35</v>
      </c>
    </row>
    <row r="1545" spans="1:4">
      <c r="A1545" s="8" t="s">
        <v>3663</v>
      </c>
      <c r="B1545" s="38" t="s">
        <v>3664</v>
      </c>
      <c r="C1545" s="4">
        <v>0.65</v>
      </c>
      <c r="D1545" s="2">
        <v>0.35</v>
      </c>
    </row>
    <row r="1546" spans="1:4">
      <c r="A1546" s="8" t="s">
        <v>3665</v>
      </c>
      <c r="B1546" s="38" t="s">
        <v>3666</v>
      </c>
      <c r="C1546" s="4">
        <v>0.6</v>
      </c>
      <c r="D1546" s="2">
        <v>0.4</v>
      </c>
    </row>
    <row r="1547" spans="1:4">
      <c r="A1547" s="8" t="s">
        <v>3667</v>
      </c>
      <c r="B1547" s="38" t="s">
        <v>3668</v>
      </c>
      <c r="C1547" s="4">
        <v>0.5</v>
      </c>
      <c r="D1547" s="2">
        <v>0.5</v>
      </c>
    </row>
    <row r="1548" spans="1:4">
      <c r="A1548" s="8" t="s">
        <v>3669</v>
      </c>
      <c r="B1548" s="38" t="s">
        <v>3670</v>
      </c>
      <c r="C1548" s="4">
        <v>0.65</v>
      </c>
      <c r="D1548" s="2">
        <v>0.35</v>
      </c>
    </row>
    <row r="1549" spans="1:4">
      <c r="A1549" s="8" t="s">
        <v>3671</v>
      </c>
      <c r="B1549" s="38" t="s">
        <v>3672</v>
      </c>
      <c r="C1549" s="4">
        <v>0.6</v>
      </c>
      <c r="D1549" s="2">
        <v>0.4</v>
      </c>
    </row>
    <row r="1550" spans="1:4">
      <c r="A1550" s="8" t="s">
        <v>3673</v>
      </c>
      <c r="B1550" s="38" t="s">
        <v>3674</v>
      </c>
      <c r="C1550" s="4">
        <v>0.6</v>
      </c>
      <c r="D1550" s="2">
        <v>0.4</v>
      </c>
    </row>
    <row r="1551" spans="1:4">
      <c r="A1551" s="8" t="s">
        <v>3675</v>
      </c>
      <c r="B1551" s="38" t="s">
        <v>3676</v>
      </c>
      <c r="C1551" s="4">
        <v>0.65</v>
      </c>
      <c r="D1551" s="2">
        <v>0.35</v>
      </c>
    </row>
    <row r="1552" spans="1:4">
      <c r="A1552" s="8" t="s">
        <v>3677</v>
      </c>
      <c r="B1552" s="38" t="s">
        <v>3678</v>
      </c>
      <c r="C1552" s="4">
        <v>0.65</v>
      </c>
      <c r="D1552" s="2">
        <v>0.35</v>
      </c>
    </row>
    <row r="1553" spans="1:4">
      <c r="A1553" s="8" t="s">
        <v>3679</v>
      </c>
      <c r="B1553" s="38" t="s">
        <v>3680</v>
      </c>
      <c r="C1553" s="4">
        <v>0.65</v>
      </c>
      <c r="D1553" s="2">
        <v>0.35</v>
      </c>
    </row>
    <row r="1554" spans="1:4">
      <c r="A1554" s="8" t="s">
        <v>3681</v>
      </c>
      <c r="B1554" s="38" t="s">
        <v>3682</v>
      </c>
      <c r="C1554" s="4">
        <v>0.65</v>
      </c>
      <c r="D1554" s="2">
        <v>0.35</v>
      </c>
    </row>
    <row r="1555" spans="1:4">
      <c r="A1555" s="8" t="s">
        <v>3683</v>
      </c>
      <c r="B1555" s="38" t="s">
        <v>3684</v>
      </c>
      <c r="C1555" s="4">
        <v>0.3</v>
      </c>
      <c r="D1555" s="2">
        <v>0.7</v>
      </c>
    </row>
    <row r="1556" spans="1:4">
      <c r="A1556" s="8" t="s">
        <v>3685</v>
      </c>
      <c r="B1556" s="38" t="s">
        <v>3686</v>
      </c>
      <c r="C1556" s="4">
        <v>0.65</v>
      </c>
      <c r="D1556" s="2">
        <v>0.35</v>
      </c>
    </row>
    <row r="1557" spans="1:4">
      <c r="A1557" s="8" t="s">
        <v>3687</v>
      </c>
      <c r="B1557" s="38" t="s">
        <v>3688</v>
      </c>
      <c r="C1557" s="4">
        <v>0.65</v>
      </c>
      <c r="D1557" s="2">
        <v>0.35</v>
      </c>
    </row>
    <row r="1558" spans="1:4">
      <c r="A1558" s="8" t="s">
        <v>3689</v>
      </c>
      <c r="B1558" s="38" t="s">
        <v>3690</v>
      </c>
      <c r="C1558" s="4">
        <v>0.65</v>
      </c>
      <c r="D1558" s="2">
        <v>0.35</v>
      </c>
    </row>
    <row r="1559" spans="1:4">
      <c r="A1559" s="8" t="s">
        <v>3691</v>
      </c>
      <c r="B1559" s="38" t="s">
        <v>3692</v>
      </c>
      <c r="C1559" s="4">
        <v>0.65</v>
      </c>
      <c r="D1559" s="2">
        <v>0.35</v>
      </c>
    </row>
    <row r="1560" spans="1:4">
      <c r="A1560" s="8" t="s">
        <v>3693</v>
      </c>
      <c r="B1560" s="38" t="s">
        <v>3694</v>
      </c>
      <c r="C1560" s="4">
        <v>0.6</v>
      </c>
      <c r="D1560" s="2">
        <v>0.4</v>
      </c>
    </row>
    <row r="1561" spans="1:4">
      <c r="A1561" s="8" t="s">
        <v>3695</v>
      </c>
      <c r="B1561" s="38" t="s">
        <v>3696</v>
      </c>
      <c r="C1561" s="4">
        <v>0.65</v>
      </c>
      <c r="D1561" s="2">
        <v>0.35</v>
      </c>
    </row>
    <row r="1562" spans="1:4">
      <c r="A1562" s="8" t="s">
        <v>3697</v>
      </c>
      <c r="B1562" s="38" t="s">
        <v>3698</v>
      </c>
      <c r="C1562" s="4">
        <v>0.65</v>
      </c>
      <c r="D1562" s="2">
        <v>0.35</v>
      </c>
    </row>
    <row r="1563" spans="1:4">
      <c r="A1563" s="8" t="s">
        <v>3699</v>
      </c>
      <c r="B1563" s="38" t="s">
        <v>3700</v>
      </c>
      <c r="C1563" s="4">
        <v>0.65</v>
      </c>
      <c r="D1563" s="2">
        <v>0.35</v>
      </c>
    </row>
    <row r="1564" spans="1:4">
      <c r="A1564" s="8" t="s">
        <v>3701</v>
      </c>
      <c r="B1564" s="38" t="s">
        <v>3702</v>
      </c>
      <c r="C1564" s="4">
        <v>0.65</v>
      </c>
      <c r="D1564" s="2">
        <v>0.35</v>
      </c>
    </row>
    <row r="1565" spans="1:4">
      <c r="A1565" s="8" t="s">
        <v>3703</v>
      </c>
      <c r="B1565" s="38" t="s">
        <v>3704</v>
      </c>
      <c r="C1565" s="4">
        <v>0.7</v>
      </c>
      <c r="D1565" s="2">
        <v>0.30000000000000004</v>
      </c>
    </row>
    <row r="1566" spans="1:4">
      <c r="A1566" s="8" t="s">
        <v>3705</v>
      </c>
      <c r="B1566" s="38" t="s">
        <v>3706</v>
      </c>
      <c r="C1566" s="4">
        <v>0.6</v>
      </c>
      <c r="D1566" s="2">
        <v>0.4</v>
      </c>
    </row>
    <row r="1567" spans="1:4">
      <c r="A1567" s="8" t="s">
        <v>3707</v>
      </c>
      <c r="B1567" s="38" t="s">
        <v>3708</v>
      </c>
      <c r="C1567" s="4">
        <v>0.7</v>
      </c>
      <c r="D1567" s="2">
        <v>0.30000000000000004</v>
      </c>
    </row>
    <row r="1568" spans="1:4">
      <c r="A1568" s="8" t="s">
        <v>3709</v>
      </c>
      <c r="B1568" s="38" t="s">
        <v>3710</v>
      </c>
      <c r="C1568" s="4">
        <v>0.6</v>
      </c>
      <c r="D1568" s="2">
        <v>0.4</v>
      </c>
    </row>
    <row r="1569" spans="1:4">
      <c r="A1569" s="8" t="s">
        <v>3711</v>
      </c>
      <c r="B1569" s="38" t="s">
        <v>3712</v>
      </c>
      <c r="C1569" s="4">
        <v>0.65</v>
      </c>
      <c r="D1569" s="2">
        <v>0.35</v>
      </c>
    </row>
    <row r="1570" spans="1:4">
      <c r="A1570" s="8" t="s">
        <v>3713</v>
      </c>
      <c r="B1570" s="38" t="s">
        <v>3714</v>
      </c>
      <c r="C1570" s="4">
        <v>0.65</v>
      </c>
      <c r="D1570" s="2">
        <v>0.35</v>
      </c>
    </row>
    <row r="1571" spans="1:4">
      <c r="A1571" s="8" t="s">
        <v>3715</v>
      </c>
      <c r="B1571" s="38" t="s">
        <v>3716</v>
      </c>
      <c r="C1571" s="4">
        <v>0.3</v>
      </c>
      <c r="D1571" s="2">
        <v>0.7</v>
      </c>
    </row>
    <row r="1572" spans="1:4">
      <c r="A1572" s="8" t="s">
        <v>3717</v>
      </c>
      <c r="B1572" s="38" t="s">
        <v>3718</v>
      </c>
      <c r="C1572" s="4">
        <v>0.65</v>
      </c>
      <c r="D1572" s="2">
        <v>0.35</v>
      </c>
    </row>
    <row r="1573" spans="1:4">
      <c r="A1573" s="8" t="s">
        <v>3719</v>
      </c>
      <c r="B1573" s="38" t="s">
        <v>3720</v>
      </c>
      <c r="C1573" s="4">
        <v>0.65</v>
      </c>
      <c r="D1573" s="2">
        <v>0.35</v>
      </c>
    </row>
    <row r="1574" spans="1:4">
      <c r="A1574" s="8" t="s">
        <v>3721</v>
      </c>
      <c r="B1574" s="38" t="s">
        <v>3722</v>
      </c>
      <c r="C1574" s="4">
        <v>0.65</v>
      </c>
      <c r="D1574" s="2">
        <v>0.35</v>
      </c>
    </row>
    <row r="1575" spans="1:4">
      <c r="A1575" s="8" t="s">
        <v>3723</v>
      </c>
      <c r="B1575" s="38" t="s">
        <v>3724</v>
      </c>
      <c r="C1575" s="4">
        <v>0.65</v>
      </c>
      <c r="D1575" s="2">
        <v>0.35</v>
      </c>
    </row>
    <row r="1576" spans="1:4">
      <c r="A1576" s="8" t="s">
        <v>3725</v>
      </c>
      <c r="B1576" s="38" t="s">
        <v>3726</v>
      </c>
      <c r="C1576" s="4">
        <v>0.65</v>
      </c>
      <c r="D1576" s="2">
        <v>0.35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ted.ngok</dc:creator>
  <cp:lastModifiedBy>Queenie.Lo</cp:lastModifiedBy>
  <cp:lastPrinted>2017-10-16T08:35:41Z</cp:lastPrinted>
  <dcterms:created xsi:type="dcterms:W3CDTF">2007-12-13T10:09:16Z</dcterms:created>
  <dcterms:modified xsi:type="dcterms:W3CDTF">2017-12-07T09:15:07Z</dcterms:modified>
</cp:coreProperties>
</file>